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まつえ産業支援センター\R6\02_産業支援\A_ものづくりAP\03_補助金申請・報告\02_交付要綱・実施要領\【令和7年度～】\06_販路開拓\"/>
    </mc:Choice>
  </mc:AlternateContent>
  <bookViews>
    <workbookView xWindow="0" yWindow="0" windowWidth="28800" windowHeight="12210" firstSheet="1" activeTab="1"/>
  </bookViews>
  <sheets>
    <sheet name="管理者用" sheetId="5" state="hidden" r:id="rId1"/>
    <sheet name="(別紙1)事業計画書" sheetId="1" r:id="rId2"/>
    <sheet name="(別紙2)変更事業計画書" sheetId="2" r:id="rId3"/>
    <sheet name="(別紙3)事業報告書" sheetId="4" r:id="rId4"/>
  </sheets>
  <externalReferences>
    <externalReference r:id="rId5"/>
  </externalReferences>
  <definedNames>
    <definedName name="_Key1" localSheetId="1" hidden="1">[1]一般図書一覧!#REF!</definedName>
    <definedName name="_Key1" localSheetId="2" hidden="1">[1]一般図書一覧!#REF!</definedName>
    <definedName name="_Key1" localSheetId="3" hidden="1">[1]一般図書一覧!#REF!</definedName>
    <definedName name="_Key1" hidden="1">[1]一般図書一覧!#REF!</definedName>
    <definedName name="_Order1" hidden="1">255</definedName>
    <definedName name="_Sort" localSheetId="1" hidden="1">[1]一般図書一覧!#REF!</definedName>
    <definedName name="_Sort" localSheetId="2" hidden="1">[1]一般図書一覧!#REF!</definedName>
    <definedName name="_Sort" localSheetId="3" hidden="1">[1]一般図書一覧!#REF!</definedName>
    <definedName name="_Sort" hidden="1">[1]一般図書一覧!#REF!</definedName>
    <definedName name="_xlnm.Print_Area" localSheetId="1">'(別紙1)事業計画書'!$A$1:$M$41</definedName>
    <definedName name="_xlnm.Print_Area" localSheetId="2">'(別紙2)変更事業計画書'!$A$1:$M$53</definedName>
    <definedName name="_xlnm.Print_Area" localSheetId="3">'(別紙3)事業報告書'!$A$1:$M$45</definedName>
    <definedName name="松江市新製品・新分野チャレンジ支援事業補助金" localSheetId="2">#REF!</definedName>
    <definedName name="松江市新製品・新分野チャレンジ支援事業補助金" localSheetId="3">#REF!</definedName>
    <definedName name="松江市新製品・新分野チャレンジ支援事業補助金">#REF!</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44" i="4" l="1"/>
  <c r="K41" i="4"/>
  <c r="K42" i="4"/>
  <c r="G39" i="4"/>
  <c r="I39" i="4"/>
  <c r="E39" i="4"/>
  <c r="J52" i="2"/>
  <c r="K40" i="2"/>
  <c r="K42" i="2"/>
  <c r="K44" i="2"/>
  <c r="K46" i="2"/>
  <c r="K48" i="2"/>
  <c r="K50" i="2"/>
  <c r="G37" i="1"/>
  <c r="I37" i="1"/>
  <c r="E37" i="1"/>
  <c r="K37" i="1"/>
  <c r="K38" i="1"/>
  <c r="K32" i="4"/>
  <c r="K34" i="4"/>
  <c r="K36" i="4"/>
  <c r="K38" i="4"/>
  <c r="K40" i="4"/>
  <c r="K49" i="2"/>
  <c r="G40" i="4"/>
  <c r="I40" i="4"/>
  <c r="E40" i="4"/>
  <c r="C33" i="4"/>
  <c r="C35" i="4"/>
  <c r="C37" i="4"/>
  <c r="C31" i="4"/>
  <c r="C41" i="2"/>
  <c r="C43" i="2"/>
  <c r="C45" i="2"/>
  <c r="C39" i="2"/>
  <c r="C34" i="1"/>
  <c r="C35" i="1"/>
  <c r="C36" i="1"/>
  <c r="C33" i="1"/>
  <c r="F20" i="4"/>
  <c r="F28" i="2"/>
  <c r="A2" i="4"/>
  <c r="A2" i="2"/>
  <c r="F26" i="1"/>
  <c r="A2" i="1"/>
  <c r="G48" i="2"/>
  <c r="I48" i="2"/>
  <c r="E48" i="2"/>
  <c r="E3" i="4"/>
  <c r="G47" i="2"/>
  <c r="I47" i="2"/>
  <c r="E47" i="2"/>
  <c r="K47" i="2"/>
  <c r="D20" i="4"/>
  <c r="D24" i="4"/>
  <c r="D30" i="2"/>
  <c r="D22" i="4"/>
  <c r="D18" i="4"/>
  <c r="D32" i="2"/>
  <c r="D28" i="2"/>
  <c r="D26" i="2"/>
  <c r="D29" i="2"/>
  <c r="D33" i="2"/>
  <c r="D27" i="2"/>
  <c r="J11" i="2"/>
  <c r="E11" i="2"/>
  <c r="K10" i="2"/>
  <c r="E10" i="2"/>
  <c r="E9" i="2"/>
  <c r="I7" i="2"/>
  <c r="F7" i="2"/>
  <c r="E6" i="2"/>
  <c r="H5" i="2"/>
  <c r="F5" i="2"/>
  <c r="E4" i="2"/>
  <c r="E3" i="2"/>
  <c r="I45" i="2"/>
  <c r="G45" i="2"/>
  <c r="E45" i="2"/>
  <c r="I43" i="2"/>
  <c r="G43" i="2"/>
  <c r="E43" i="2"/>
  <c r="I41" i="2"/>
  <c r="G41" i="2"/>
  <c r="E41" i="2"/>
  <c r="I39" i="2"/>
  <c r="G39" i="2"/>
  <c r="E39" i="2"/>
  <c r="I37" i="4"/>
  <c r="G37" i="4"/>
  <c r="E37" i="4"/>
  <c r="I35" i="4"/>
  <c r="G35" i="4"/>
  <c r="E35" i="4"/>
  <c r="I33" i="4"/>
  <c r="G33" i="4"/>
  <c r="E33" i="4"/>
  <c r="G31" i="4"/>
  <c r="I31" i="4"/>
  <c r="E31" i="4"/>
  <c r="K39" i="4"/>
  <c r="K37" i="4"/>
  <c r="K35" i="4"/>
  <c r="K33" i="4"/>
  <c r="K31" i="4"/>
  <c r="D21" i="4"/>
  <c r="D25" i="4"/>
  <c r="D19" i="4"/>
  <c r="K45" i="2"/>
  <c r="K43" i="2"/>
  <c r="K41" i="2"/>
  <c r="K39" i="2"/>
  <c r="K36" i="1"/>
  <c r="K35" i="1"/>
  <c r="K34" i="1"/>
  <c r="K33" i="1"/>
  <c r="D28" i="1"/>
  <c r="D26" i="1"/>
  <c r="D25" i="1"/>
</calcChain>
</file>

<file path=xl/sharedStrings.xml><?xml version="1.0" encoding="utf-8"?>
<sst xmlns="http://schemas.openxmlformats.org/spreadsheetml/2006/main" count="187" uniqueCount="85">
  <si>
    <t>別紙1</t>
    <rPh sb="0" eb="2">
      <t>ベッシ</t>
    </rPh>
    <phoneticPr fontId="5"/>
  </si>
  <si>
    <t>1 企業概要</t>
    <rPh sb="2" eb="6">
      <t>キギョウガイヨウ</t>
    </rPh>
    <phoneticPr fontId="5"/>
  </si>
  <si>
    <t>申請企業・団体名</t>
    <rPh sb="0" eb="2">
      <t>シンセイ</t>
    </rPh>
    <rPh sb="2" eb="4">
      <t>キギョウ</t>
    </rPh>
    <rPh sb="5" eb="8">
      <t>ダンタイメイ</t>
    </rPh>
    <phoneticPr fontId="5"/>
  </si>
  <si>
    <t>代表者役職・氏名</t>
    <rPh sb="0" eb="3">
      <t>ダイヒョウシャ</t>
    </rPh>
    <rPh sb="3" eb="5">
      <t>ヤクショク</t>
    </rPh>
    <rPh sb="6" eb="8">
      <t>シメイ</t>
    </rPh>
    <phoneticPr fontId="5"/>
  </si>
  <si>
    <t>住所</t>
    <rPh sb="0" eb="2">
      <t>ジュウショ</t>
    </rPh>
    <phoneticPr fontId="5"/>
  </si>
  <si>
    <t>〒</t>
    <phoneticPr fontId="5"/>
  </si>
  <si>
    <t>－</t>
    <phoneticPr fontId="5"/>
  </si>
  <si>
    <t>業種</t>
    <rPh sb="0" eb="2">
      <t>ギョウシュ</t>
    </rPh>
    <phoneticPr fontId="5"/>
  </si>
  <si>
    <t>大分類</t>
    <rPh sb="0" eb="3">
      <t>ダイブンルイ</t>
    </rPh>
    <phoneticPr fontId="5"/>
  </si>
  <si>
    <t>中分類</t>
    <rPh sb="0" eb="1">
      <t>チュウ</t>
    </rPh>
    <rPh sb="1" eb="3">
      <t>ブンルイ</t>
    </rPh>
    <phoneticPr fontId="5"/>
  </si>
  <si>
    <t>※統計法（平成19年法律第53号。以下「法」という。）第2条第9項
　に規定する統計基準である日本標準産業分類に則して記載。</t>
    <rPh sb="1" eb="4">
      <t>トウケイホウ</t>
    </rPh>
    <rPh sb="5" eb="7">
      <t>ヘイセイ</t>
    </rPh>
    <rPh sb="9" eb="10">
      <t>ネン</t>
    </rPh>
    <rPh sb="10" eb="13">
      <t>ホウリツダイ</t>
    </rPh>
    <rPh sb="15" eb="16">
      <t>ゴウ</t>
    </rPh>
    <rPh sb="17" eb="19">
      <t>イカ</t>
    </rPh>
    <rPh sb="20" eb="21">
      <t>ホウ</t>
    </rPh>
    <rPh sb="27" eb="28">
      <t>ダイ</t>
    </rPh>
    <rPh sb="29" eb="30">
      <t>ジョウ</t>
    </rPh>
    <rPh sb="30" eb="31">
      <t>ダイ</t>
    </rPh>
    <rPh sb="32" eb="33">
      <t>コウ</t>
    </rPh>
    <rPh sb="36" eb="38">
      <t>キテイ</t>
    </rPh>
    <rPh sb="40" eb="42">
      <t>トウケイ</t>
    </rPh>
    <rPh sb="42" eb="44">
      <t>キジュン</t>
    </rPh>
    <rPh sb="47" eb="49">
      <t>ニホン</t>
    </rPh>
    <rPh sb="49" eb="51">
      <t>ヒョウジュン</t>
    </rPh>
    <rPh sb="51" eb="53">
      <t>サンギョウ</t>
    </rPh>
    <rPh sb="53" eb="55">
      <t>ブンルイ</t>
    </rPh>
    <rPh sb="56" eb="57">
      <t>ソク</t>
    </rPh>
    <rPh sb="59" eb="61">
      <t>キサイ</t>
    </rPh>
    <phoneticPr fontId="5"/>
  </si>
  <si>
    <t>事業内容</t>
    <rPh sb="0" eb="2">
      <t>ジギョウ</t>
    </rPh>
    <rPh sb="2" eb="4">
      <t>ナイヨウ</t>
    </rPh>
    <phoneticPr fontId="5"/>
  </si>
  <si>
    <t>資本又は出資金額</t>
    <rPh sb="0" eb="2">
      <t>シホン</t>
    </rPh>
    <rPh sb="2" eb="3">
      <t>マタ</t>
    </rPh>
    <rPh sb="4" eb="8">
      <t>シュッシキンガク</t>
    </rPh>
    <phoneticPr fontId="5"/>
  </si>
  <si>
    <t>円</t>
    <rPh sb="0" eb="1">
      <t>エン</t>
    </rPh>
    <phoneticPr fontId="5"/>
  </si>
  <si>
    <t>常時従業員数</t>
    <phoneticPr fontId="5"/>
  </si>
  <si>
    <t>人</t>
    <rPh sb="0" eb="1">
      <t>ニン</t>
    </rPh>
    <phoneticPr fontId="5"/>
  </si>
  <si>
    <t>担当者所属・氏名</t>
    <rPh sb="0" eb="3">
      <t>タントウシャ</t>
    </rPh>
    <rPh sb="3" eb="5">
      <t>ショゾク</t>
    </rPh>
    <rPh sb="6" eb="8">
      <t>シメイ</t>
    </rPh>
    <phoneticPr fontId="5"/>
  </si>
  <si>
    <t>(電話：</t>
    <rPh sb="1" eb="3">
      <t>デンワ</t>
    </rPh>
    <phoneticPr fontId="5"/>
  </si>
  <si>
    <t>)</t>
    <phoneticPr fontId="5"/>
  </si>
  <si>
    <t>期待される効果</t>
    <rPh sb="0" eb="2">
      <t>キタイ</t>
    </rPh>
    <rPh sb="5" eb="7">
      <t>コウカ</t>
    </rPh>
    <phoneticPr fontId="4"/>
  </si>
  <si>
    <t>3 収支予算</t>
    <rPh sb="2" eb="6">
      <t>シュウシヨサン</t>
    </rPh>
    <phoneticPr fontId="5"/>
  </si>
  <si>
    <t>1)収入の部</t>
    <rPh sb="2" eb="4">
      <t>シュウニュウ</t>
    </rPh>
    <rPh sb="5" eb="6">
      <t>ブ</t>
    </rPh>
    <phoneticPr fontId="5"/>
  </si>
  <si>
    <t>（単位：円）</t>
    <rPh sb="1" eb="3">
      <t>タンイ</t>
    </rPh>
    <rPh sb="4" eb="5">
      <t>エン</t>
    </rPh>
    <phoneticPr fontId="5"/>
  </si>
  <si>
    <t>区分</t>
    <rPh sb="0" eb="2">
      <t>クブン</t>
    </rPh>
    <phoneticPr fontId="5"/>
  </si>
  <si>
    <t>金額</t>
    <rPh sb="0" eb="2">
      <t>キンガク</t>
    </rPh>
    <phoneticPr fontId="5"/>
  </si>
  <si>
    <t>備考（資金の調達先などを記載）</t>
    <rPh sb="0" eb="2">
      <t>ビコウ</t>
    </rPh>
    <rPh sb="3" eb="5">
      <t>シキン</t>
    </rPh>
    <rPh sb="6" eb="9">
      <t>チョウタツサキ</t>
    </rPh>
    <rPh sb="12" eb="14">
      <t>キサイ</t>
    </rPh>
    <phoneticPr fontId="5"/>
  </si>
  <si>
    <t>自己資金</t>
    <rPh sb="0" eb="4">
      <t>ジコシキン</t>
    </rPh>
    <phoneticPr fontId="5"/>
  </si>
  <si>
    <t>補助金</t>
    <rPh sb="0" eb="3">
      <t>ホジョキン</t>
    </rPh>
    <phoneticPr fontId="5"/>
  </si>
  <si>
    <t>その他</t>
    <rPh sb="2" eb="3">
      <t>タ</t>
    </rPh>
    <phoneticPr fontId="5"/>
  </si>
  <si>
    <t>合計</t>
    <rPh sb="0" eb="2">
      <t>ゴウケイ</t>
    </rPh>
    <phoneticPr fontId="5"/>
  </si>
  <si>
    <t>２）支出の部</t>
    <rPh sb="2" eb="4">
      <t>シシュツ</t>
    </rPh>
    <rPh sb="5" eb="6">
      <t>ブ</t>
    </rPh>
    <phoneticPr fontId="5"/>
  </si>
  <si>
    <t>経費区分</t>
    <rPh sb="0" eb="2">
      <t>ケイヒ</t>
    </rPh>
    <rPh sb="2" eb="4">
      <t>クブン</t>
    </rPh>
    <phoneticPr fontId="5"/>
  </si>
  <si>
    <t>補助事業に
要する経費
【A】</t>
    <rPh sb="0" eb="2">
      <t>ホジョ</t>
    </rPh>
    <rPh sb="2" eb="4">
      <t>ジギョウ</t>
    </rPh>
    <rPh sb="6" eb="7">
      <t>ヨウ</t>
    </rPh>
    <rPh sb="9" eb="11">
      <t>ケイヒ</t>
    </rPh>
    <phoneticPr fontId="5"/>
  </si>
  <si>
    <t>補助対象外経費
【B】</t>
    <rPh sb="0" eb="5">
      <t>ホジョタイショウガイ</t>
    </rPh>
    <rPh sb="5" eb="7">
      <t>ケイヒ</t>
    </rPh>
    <phoneticPr fontId="5"/>
  </si>
  <si>
    <t>補助対象経費
【A－B】</t>
    <rPh sb="0" eb="6">
      <t>ホジョタイショウケイヒ</t>
    </rPh>
    <phoneticPr fontId="5"/>
  </si>
  <si>
    <t>消費税</t>
    <rPh sb="0" eb="3">
      <t>ショウヒゼイ</t>
    </rPh>
    <phoneticPr fontId="4"/>
  </si>
  <si>
    <t>その他</t>
    <rPh sb="2" eb="3">
      <t>タ</t>
    </rPh>
    <phoneticPr fontId="4"/>
  </si>
  <si>
    <t>補助金交付申請額【C】</t>
    <rPh sb="0" eb="3">
      <t>ホジョキン</t>
    </rPh>
    <rPh sb="3" eb="8">
      <t>コウフシンセイガク</t>
    </rPh>
    <phoneticPr fontId="4"/>
  </si>
  <si>
    <t>別紙2</t>
    <rPh sb="0" eb="2">
      <t>ベッシ</t>
    </rPh>
    <phoneticPr fontId="5"/>
  </si>
  <si>
    <t>（上段（　）書き：変更前、下段：変更後）</t>
    <phoneticPr fontId="4"/>
  </si>
  <si>
    <t>3 収支決算</t>
    <rPh sb="2" eb="4">
      <t>シュウシ</t>
    </rPh>
    <rPh sb="4" eb="6">
      <t>ケッサン</t>
    </rPh>
    <phoneticPr fontId="5"/>
  </si>
  <si>
    <t>展示会等出展事業</t>
    <rPh sb="0" eb="4">
      <t>テンジカイトウ</t>
    </rPh>
    <rPh sb="4" eb="8">
      <t>シュッテンジギョウ</t>
    </rPh>
    <phoneticPr fontId="4"/>
  </si>
  <si>
    <t>海外進出支援事業</t>
    <rPh sb="0" eb="8">
      <t>カイガイシンシュツシエンジギョウ</t>
    </rPh>
    <phoneticPr fontId="4"/>
  </si>
  <si>
    <t>営業代行活動支援事業</t>
    <rPh sb="0" eb="2">
      <t>エイギョウ</t>
    </rPh>
    <rPh sb="2" eb="4">
      <t>ダイコウ</t>
    </rPh>
    <rPh sb="4" eb="6">
      <t>カツドウ</t>
    </rPh>
    <rPh sb="6" eb="8">
      <t>シエン</t>
    </rPh>
    <rPh sb="8" eb="10">
      <t>ジギョウ</t>
    </rPh>
    <phoneticPr fontId="4"/>
  </si>
  <si>
    <t>出展小間料及び会場使用料</t>
    <rPh sb="0" eb="5">
      <t>シュッテンコマリョウ</t>
    </rPh>
    <rPh sb="5" eb="6">
      <t>オヨ</t>
    </rPh>
    <rPh sb="7" eb="12">
      <t>カイジョウシヨウリョウ</t>
    </rPh>
    <phoneticPr fontId="4"/>
  </si>
  <si>
    <t>展示ブース装飾費</t>
    <rPh sb="0" eb="2">
      <t>テンジ</t>
    </rPh>
    <rPh sb="5" eb="8">
      <t>ソウショクヒ</t>
    </rPh>
    <phoneticPr fontId="4"/>
  </si>
  <si>
    <t>商品・技術のPR経費</t>
    <rPh sb="0" eb="2">
      <t>ショウヒン</t>
    </rPh>
    <rPh sb="3" eb="5">
      <t>ギジュツ</t>
    </rPh>
    <rPh sb="8" eb="10">
      <t>ケイヒ</t>
    </rPh>
    <phoneticPr fontId="4"/>
  </si>
  <si>
    <t>輸送費</t>
    <rPh sb="0" eb="3">
      <t>ユソウヒ</t>
    </rPh>
    <phoneticPr fontId="4"/>
  </si>
  <si>
    <t>旅費</t>
    <rPh sb="0" eb="2">
      <t>リョヒ</t>
    </rPh>
    <phoneticPr fontId="4"/>
  </si>
  <si>
    <t>アルバイト人件費</t>
    <rPh sb="5" eb="8">
      <t>ジンケンヒ</t>
    </rPh>
    <phoneticPr fontId="4"/>
  </si>
  <si>
    <t>役務費</t>
    <rPh sb="0" eb="3">
      <t>エキムヒ</t>
    </rPh>
    <phoneticPr fontId="4"/>
  </si>
  <si>
    <t>製作費</t>
    <rPh sb="0" eb="3">
      <t>セイサクヒ</t>
    </rPh>
    <phoneticPr fontId="4"/>
  </si>
  <si>
    <t>委託費</t>
    <rPh sb="0" eb="3">
      <t>イタクヒ</t>
    </rPh>
    <phoneticPr fontId="4"/>
  </si>
  <si>
    <t>-</t>
    <phoneticPr fontId="4"/>
  </si>
  <si>
    <t>※補助金交付申請額【Ｃ】は、補助対象経費【Ａ－Ｂ】の合計額の2分の1の額
  （1,000円未満切捨て、上限：80万円）
※交付申請時および変更交付申請時と変更となった経費がある場合は、下段に
　変更後の経費を記入してください。</t>
    <phoneticPr fontId="5"/>
  </si>
  <si>
    <t>※補助金交付申請額【Ｃ】は、補助対象経費【Ａ－Ｂ】の合計額の2分の1の額
  （1,000円未満切捨て、上限：80万円）</t>
    <phoneticPr fontId="5"/>
  </si>
  <si>
    <t>別紙3</t>
    <rPh sb="0" eb="2">
      <t>ベッシ</t>
    </rPh>
    <phoneticPr fontId="5"/>
  </si>
  <si>
    <t>2 海外への
　進出計画</t>
    <rPh sb="2" eb="4">
      <t>カイガイ</t>
    </rPh>
    <rPh sb="8" eb="10">
      <t>シンシュツ</t>
    </rPh>
    <rPh sb="10" eb="12">
      <t>ケイカク</t>
    </rPh>
    <phoneticPr fontId="4"/>
  </si>
  <si>
    <t>現在の海外
進出状況</t>
    <rPh sb="0" eb="2">
      <t>ゲンザイ</t>
    </rPh>
    <rPh sb="3" eb="5">
      <t>カイガイ</t>
    </rPh>
    <rPh sb="6" eb="8">
      <t>シンシュツ</t>
    </rPh>
    <rPh sb="8" eb="10">
      <t>ジョウキョウ</t>
    </rPh>
    <phoneticPr fontId="5"/>
  </si>
  <si>
    <t>今回実施
する取組</t>
    <rPh sb="0" eb="4">
      <t>コンカイジッシ</t>
    </rPh>
    <rPh sb="7" eb="9">
      <t>トリクミ</t>
    </rPh>
    <phoneticPr fontId="4"/>
  </si>
  <si>
    <t>内容</t>
    <rPh sb="0" eb="2">
      <t>ナイヨウ</t>
    </rPh>
    <phoneticPr fontId="4"/>
  </si>
  <si>
    <t>期待される効果</t>
    <rPh sb="0" eb="2">
      <t>キタイ</t>
    </rPh>
    <rPh sb="5" eb="7">
      <t>コウカ</t>
    </rPh>
    <phoneticPr fontId="4"/>
  </si>
  <si>
    <t>進出を
目指す
国・地域</t>
    <rPh sb="0" eb="2">
      <t>シンシュツ</t>
    </rPh>
    <rPh sb="4" eb="6">
      <t>メザ</t>
    </rPh>
    <rPh sb="8" eb="9">
      <t>コク</t>
    </rPh>
    <rPh sb="10" eb="12">
      <t>チイキ</t>
    </rPh>
    <phoneticPr fontId="4"/>
  </si>
  <si>
    <t>時期</t>
    <rPh sb="0" eb="2">
      <t>ジキ</t>
    </rPh>
    <phoneticPr fontId="4"/>
  </si>
  <si>
    <t>具体的な活動内容</t>
    <rPh sb="0" eb="3">
      <t>グタイテキ</t>
    </rPh>
    <rPh sb="4" eb="8">
      <t>カツドウナイヨウ</t>
    </rPh>
    <phoneticPr fontId="4"/>
  </si>
  <si>
    <t>スケジュール</t>
    <phoneticPr fontId="4"/>
  </si>
  <si>
    <t>例　8月頃</t>
    <rPh sb="0" eb="1">
      <t>レイ</t>
    </rPh>
    <rPh sb="3" eb="4">
      <t>ガツ</t>
    </rPh>
    <rPh sb="4" eb="5">
      <t>ゴロ</t>
    </rPh>
    <phoneticPr fontId="4"/>
  </si>
  <si>
    <t>例　・台湾へ渡航し〇〇の商談を実施
　　・アメリカの商談会〇〇に参加</t>
    <rPh sb="0" eb="1">
      <t>レイ</t>
    </rPh>
    <rPh sb="3" eb="5">
      <t>タイワン</t>
    </rPh>
    <rPh sb="6" eb="8">
      <t>トコウ</t>
    </rPh>
    <rPh sb="12" eb="14">
      <t>ショウダン</t>
    </rPh>
    <rPh sb="15" eb="17">
      <t>ジッシ</t>
    </rPh>
    <rPh sb="26" eb="29">
      <t>ショウダンカイ</t>
    </rPh>
    <rPh sb="32" eb="34">
      <t>サンカ</t>
    </rPh>
    <phoneticPr fontId="4"/>
  </si>
  <si>
    <r>
      <t xml:space="preserve">2 海外への
　進出計画
</t>
    </r>
    <r>
      <rPr>
        <b/>
        <sz val="9"/>
        <color theme="1"/>
        <rFont val="ＭＳ 明朝"/>
        <family val="1"/>
        <charset val="128"/>
      </rPr>
      <t>※変更箇所のみ
　記載してくだ
　さい。</t>
    </r>
    <rPh sb="2" eb="4">
      <t>カイガイ</t>
    </rPh>
    <rPh sb="8" eb="10">
      <t>シンシュツ</t>
    </rPh>
    <rPh sb="10" eb="12">
      <t>ケイカク</t>
    </rPh>
    <phoneticPr fontId="4"/>
  </si>
  <si>
    <t>今回実施
した取組</t>
    <rPh sb="0" eb="4">
      <t>コンカイジッシ</t>
    </rPh>
    <rPh sb="7" eb="9">
      <t>トリクミ</t>
    </rPh>
    <phoneticPr fontId="4"/>
  </si>
  <si>
    <t>成果</t>
    <rPh sb="0" eb="2">
      <t>セイカ</t>
    </rPh>
    <phoneticPr fontId="4"/>
  </si>
  <si>
    <t>商談を行った企業の所在
国・地域</t>
    <rPh sb="0" eb="2">
      <t>ショウダン</t>
    </rPh>
    <rPh sb="3" eb="4">
      <t>オコナ</t>
    </rPh>
    <rPh sb="6" eb="8">
      <t>キギョウ</t>
    </rPh>
    <rPh sb="9" eb="11">
      <t>ショザイ</t>
    </rPh>
    <rPh sb="12" eb="13">
      <t>コク</t>
    </rPh>
    <rPh sb="14" eb="16">
      <t>チイキ</t>
    </rPh>
    <phoneticPr fontId="4"/>
  </si>
  <si>
    <t>今後の計画</t>
    <rPh sb="0" eb="2">
      <t>コンゴ</t>
    </rPh>
    <rPh sb="3" eb="5">
      <t>ケイカク</t>
    </rPh>
    <phoneticPr fontId="4"/>
  </si>
  <si>
    <t>2 事業実績</t>
    <rPh sb="2" eb="4">
      <t>ジギョウ</t>
    </rPh>
    <rPh sb="4" eb="6">
      <t>ジッセキ</t>
    </rPh>
    <phoneticPr fontId="4"/>
  </si>
  <si>
    <t>事業名</t>
    <rPh sb="0" eb="2">
      <t>ジギョウ</t>
    </rPh>
    <rPh sb="2" eb="3">
      <t>メイ</t>
    </rPh>
    <phoneticPr fontId="4"/>
  </si>
  <si>
    <t>補助金名</t>
    <rPh sb="0" eb="4">
      <t>ホジョキンメイ</t>
    </rPh>
    <phoneticPr fontId="4"/>
  </si>
  <si>
    <t>販路開拓支援事業補助金</t>
    <rPh sb="0" eb="4">
      <t>ハンロカイタク</t>
    </rPh>
    <rPh sb="4" eb="11">
      <t>シエンジギョウホジョキン</t>
    </rPh>
    <phoneticPr fontId="4"/>
  </si>
  <si>
    <t>※今回の補助事業の経費でで製作したものや委託した内容を含めて
　具体的に記載してください。</t>
    <rPh sb="1" eb="3">
      <t>コンカイ</t>
    </rPh>
    <rPh sb="4" eb="8">
      <t>ホジョジギョウ</t>
    </rPh>
    <rPh sb="9" eb="11">
      <t>ケイヒ</t>
    </rPh>
    <rPh sb="13" eb="15">
      <t>セイサク</t>
    </rPh>
    <rPh sb="20" eb="22">
      <t>イタク</t>
    </rPh>
    <rPh sb="24" eb="26">
      <t>ナイヨウ</t>
    </rPh>
    <rPh sb="27" eb="28">
      <t>フク</t>
    </rPh>
    <rPh sb="32" eb="35">
      <t>グタイテキ</t>
    </rPh>
    <rPh sb="36" eb="38">
      <t>キサイ</t>
    </rPh>
    <phoneticPr fontId="5"/>
  </si>
  <si>
    <t>※今回の補助事業の経費で製作するものや委託する内容を含めて
　具体的に記載してください。</t>
    <rPh sb="1" eb="3">
      <t>コンカイ</t>
    </rPh>
    <rPh sb="4" eb="8">
      <t>ホジョジギョウ</t>
    </rPh>
    <rPh sb="9" eb="11">
      <t>ケイヒ</t>
    </rPh>
    <rPh sb="12" eb="14">
      <t>セイサク</t>
    </rPh>
    <rPh sb="19" eb="21">
      <t>イタク</t>
    </rPh>
    <rPh sb="23" eb="25">
      <t>ナイヨウ</t>
    </rPh>
    <rPh sb="26" eb="27">
      <t>フク</t>
    </rPh>
    <rPh sb="31" eb="34">
      <t>グタイテキ</t>
    </rPh>
    <rPh sb="35" eb="37">
      <t>キサイ</t>
    </rPh>
    <phoneticPr fontId="5"/>
  </si>
  <si>
    <t>海外渡航費</t>
    <rPh sb="0" eb="2">
      <t>カイガイ</t>
    </rPh>
    <rPh sb="2" eb="4">
      <t>トコウ</t>
    </rPh>
    <rPh sb="4" eb="5">
      <t>ヒ</t>
    </rPh>
    <phoneticPr fontId="4"/>
  </si>
  <si>
    <t>センター
使用欄</t>
    <rPh sb="5" eb="8">
      <t>シヨウラン</t>
    </rPh>
    <phoneticPr fontId="4"/>
  </si>
  <si>
    <t>備考</t>
    <rPh sb="0" eb="2">
      <t>ビコウ</t>
    </rPh>
    <phoneticPr fontId="4"/>
  </si>
  <si>
    <t>今年度本補助金交付決定額（他申請分）</t>
    <rPh sb="0" eb="3">
      <t>コンネンド</t>
    </rPh>
    <rPh sb="3" eb="7">
      <t>ホンホジョキン</t>
    </rPh>
    <rPh sb="7" eb="12">
      <t>コウフケッテイガク</t>
    </rPh>
    <rPh sb="13" eb="17">
      <t>タシンセイブン</t>
    </rPh>
    <phoneticPr fontId="4"/>
  </si>
  <si>
    <t>円</t>
    <rPh sb="0" eb="1">
      <t>エン</t>
    </rPh>
    <phoneticPr fontId="4"/>
  </si>
  <si>
    <t>※補助金交付申請額【Ｃ】は、補助対象経費【Ａ－Ｂ】の合計額の2分の1の額
  （1,000円未満切捨て、上限：80万円）
※変更部分について【上段（　）書き：変更前】【下段：変更後】の
　上下二段書きで記載してください。</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</si>
</sst>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13" x14ac:knownFonts="1">
    <font>
      <sz val="11"/>
      <color theme="1"/>
      <name val="游ゴシック"/>
      <family val="2"/>
      <charset val="128"/>
      <scheme val="minor"/>
    </font>
    <font>
      <sz val="11"/>
      <color theme="1"/>
      <name val="游ゴシック"/>
      <family val="2"/>
      <charset val="128"/>
      <scheme val="minor"/>
    </font>
    <font>
      <sz val="11"/>
      <color theme="1"/>
      <name val="游ゴシック"/>
      <family val="2"/>
      <scheme val="minor"/>
    </font>
    <font>
      <sz val="11"/>
      <color theme="1"/>
      <name val="ＭＳ 明朝"/>
      <family val="1"/>
      <charset val="128"/>
    </font>
    <font>
      <sz val="6"/>
      <name val="游ゴシック"/>
      <family val="2"/>
      <charset val="128"/>
      <scheme val="minor"/>
    </font>
    <font>
      <sz val="6"/>
      <name val="游ゴシック"/>
      <family val="3"/>
      <charset val="128"/>
      <scheme val="minor"/>
    </font>
    <font>
      <b/>
      <sz val="12"/>
      <color theme="1"/>
      <name val="ＭＳ 明朝"/>
      <family val="1"/>
      <charset val="128"/>
    </font>
    <font>
      <b/>
      <sz val="11"/>
      <color theme="1"/>
      <name val="ＭＳ 明朝"/>
      <family val="1"/>
      <charset val="128"/>
    </font>
    <font>
      <b/>
      <sz val="10"/>
      <color theme="1"/>
      <name val="ＭＳ 明朝"/>
      <family val="1"/>
      <charset val="128"/>
    </font>
    <font>
      <sz val="10"/>
      <color theme="1"/>
      <name val="ＭＳ 明朝"/>
      <family val="1"/>
      <charset val="128"/>
    </font>
    <font>
      <sz val="11"/>
      <color theme="1"/>
      <name val="游ゴシック"/>
      <family val="3"/>
      <charset val="128"/>
      <scheme val="minor"/>
    </font>
    <font>
      <b/>
      <sz val="8"/>
      <color theme="1"/>
      <name val="ＭＳ 明朝"/>
      <family val="1"/>
      <charset val="128"/>
    </font>
    <font>
      <b/>
      <sz val="9"/>
      <color theme="1"/>
      <name val="ＭＳ 明朝"/>
      <family val="1"/>
      <charset val="128"/>
    </font>
  </fonts>
  <fills count="4">
    <fill>
      <patternFill patternType="none"/>
    </fill>
    <fill>
      <patternFill patternType="gray125"/>
    </fill>
    <fill>
      <patternFill patternType="solid">
        <fgColor theme="0" tint="-4.9989318521683403E-2"/>
        <bgColor indexed="64"/>
      </patternFill>
    </fill>
    <fill>
      <patternFill patternType="solid">
        <fgColor theme="5" tint="0.79998168889431442"/>
        <bgColor indexed="64"/>
      </patternFill>
    </fill>
  </fills>
  <borders count="62">
    <border>
      <left/>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2" fillId="0" borderId="0"/>
    <xf numFmtId="38" fontId="2" fillId="0" borderId="0" applyFont="0" applyFill="0" applyBorder="0" applyAlignment="0" applyProtection="0">
      <alignment vertical="center"/>
    </xf>
    <xf numFmtId="0" fontId="10" fillId="0" borderId="0">
      <alignment vertical="center"/>
    </xf>
  </cellStyleXfs>
  <cellXfs count="231">
    <xf numFmtId="0" fontId="0" fillId="0" borderId="0" xfId="0">
      <alignment vertical="center"/>
    </xf>
    <xf numFmtId="0" fontId="3" fillId="2" borderId="0" xfId="2" applyFont="1" applyFill="1" applyProtection="1"/>
    <xf numFmtId="0" fontId="3" fillId="2" borderId="0" xfId="2" applyFont="1" applyFill="1" applyAlignment="1" applyProtection="1">
      <alignment horizontal="center" vertical="center"/>
    </xf>
    <xf numFmtId="0" fontId="2" fillId="0" borderId="0" xfId="2"/>
    <xf numFmtId="0" fontId="3" fillId="0" borderId="0" xfId="2" applyFont="1"/>
    <xf numFmtId="0" fontId="3" fillId="2" borderId="8" xfId="2" applyFont="1" applyFill="1" applyBorder="1" applyAlignment="1" applyProtection="1">
      <alignment horizontal="center"/>
    </xf>
    <xf numFmtId="0" fontId="3" fillId="2" borderId="9" xfId="2" applyFont="1" applyFill="1" applyBorder="1" applyAlignment="1" applyProtection="1">
      <alignment horizontal="center"/>
    </xf>
    <xf numFmtId="49" fontId="3" fillId="2" borderId="9" xfId="2" applyNumberFormat="1" applyFont="1" applyFill="1" applyBorder="1" applyAlignment="1" applyProtection="1">
      <alignment vertical="center"/>
    </xf>
    <xf numFmtId="49" fontId="3" fillId="2" borderId="11" xfId="2" applyNumberFormat="1" applyFont="1" applyFill="1" applyBorder="1" applyAlignment="1" applyProtection="1">
      <alignment vertical="center"/>
    </xf>
    <xf numFmtId="0" fontId="8" fillId="2" borderId="16" xfId="2" applyFont="1" applyFill="1" applyBorder="1" applyProtection="1"/>
    <xf numFmtId="0" fontId="8" fillId="2" borderId="0" xfId="2" applyFont="1" applyFill="1" applyBorder="1" applyProtection="1"/>
    <xf numFmtId="0" fontId="7" fillId="2" borderId="0" xfId="2" applyFont="1" applyFill="1" applyBorder="1" applyAlignment="1" applyProtection="1"/>
    <xf numFmtId="0" fontId="7" fillId="2" borderId="18" xfId="2" applyFont="1" applyFill="1" applyBorder="1" applyAlignment="1" applyProtection="1">
      <alignment vertical="center"/>
    </xf>
    <xf numFmtId="0" fontId="7" fillId="2" borderId="19" xfId="2" applyFont="1" applyFill="1" applyBorder="1" applyProtection="1"/>
    <xf numFmtId="0" fontId="3" fillId="2" borderId="1" xfId="2" applyFont="1" applyFill="1" applyBorder="1" applyAlignment="1" applyProtection="1"/>
    <xf numFmtId="0" fontId="3" fillId="2" borderId="24" xfId="2" applyFont="1" applyFill="1" applyBorder="1" applyProtection="1"/>
    <xf numFmtId="0" fontId="3" fillId="2" borderId="25" xfId="2" applyFont="1" applyFill="1" applyBorder="1" applyProtection="1"/>
    <xf numFmtId="0" fontId="3" fillId="2" borderId="26" xfId="2" applyFont="1" applyFill="1" applyBorder="1" applyAlignment="1" applyProtection="1">
      <alignment horizontal="left" vertical="center"/>
    </xf>
    <xf numFmtId="0" fontId="3" fillId="2" borderId="26" xfId="2" applyFont="1" applyFill="1" applyBorder="1" applyAlignment="1" applyProtection="1">
      <alignment horizontal="center" vertical="center"/>
    </xf>
    <xf numFmtId="0" fontId="3" fillId="2" borderId="26" xfId="2" applyFont="1" applyFill="1" applyBorder="1" applyProtection="1"/>
    <xf numFmtId="0" fontId="3" fillId="2" borderId="26" xfId="2" applyFont="1" applyFill="1" applyBorder="1" applyAlignment="1" applyProtection="1">
      <alignment horizontal="right"/>
    </xf>
    <xf numFmtId="0" fontId="3" fillId="2" borderId="27" xfId="2" applyFont="1" applyFill="1" applyBorder="1" applyProtection="1"/>
    <xf numFmtId="0" fontId="3" fillId="2" borderId="16" xfId="2" applyFont="1" applyFill="1" applyBorder="1" applyProtection="1"/>
    <xf numFmtId="0" fontId="7" fillId="2" borderId="6" xfId="2" applyFont="1" applyFill="1" applyBorder="1" applyAlignment="1" applyProtection="1">
      <alignment horizontal="center" vertical="center"/>
    </xf>
    <xf numFmtId="0" fontId="3" fillId="2" borderId="28" xfId="2" applyFont="1" applyFill="1" applyBorder="1" applyProtection="1"/>
    <xf numFmtId="0" fontId="8" fillId="2" borderId="6" xfId="2" applyFont="1" applyFill="1" applyBorder="1" applyAlignment="1" applyProtection="1">
      <alignment horizontal="center" vertical="center"/>
    </xf>
    <xf numFmtId="0" fontId="3" fillId="2" borderId="0" xfId="2" applyFont="1" applyFill="1" applyBorder="1" applyAlignment="1" applyProtection="1">
      <alignment horizontal="center" vertical="center"/>
    </xf>
    <xf numFmtId="0" fontId="3" fillId="2" borderId="0" xfId="2" applyFont="1" applyFill="1" applyBorder="1" applyProtection="1"/>
    <xf numFmtId="0" fontId="3" fillId="2" borderId="0" xfId="2" applyFont="1" applyFill="1" applyBorder="1" applyAlignment="1" applyProtection="1">
      <alignment horizontal="left" vertical="center"/>
    </xf>
    <xf numFmtId="0" fontId="3" fillId="2" borderId="0" xfId="2" applyFont="1" applyFill="1" applyBorder="1" applyAlignment="1" applyProtection="1">
      <alignment horizontal="right"/>
    </xf>
    <xf numFmtId="0" fontId="7" fillId="2" borderId="0" xfId="2" applyFont="1" applyFill="1" applyBorder="1" applyAlignment="1" applyProtection="1">
      <alignment horizontal="center" vertical="center"/>
    </xf>
    <xf numFmtId="0" fontId="3" fillId="0" borderId="0" xfId="2" applyFont="1" applyProtection="1"/>
    <xf numFmtId="0" fontId="3" fillId="0" borderId="0" xfId="2" applyFont="1" applyAlignment="1" applyProtection="1">
      <alignment horizontal="center" vertical="center"/>
    </xf>
    <xf numFmtId="49" fontId="3" fillId="2" borderId="9" xfId="2" applyNumberFormat="1" applyFont="1" applyFill="1" applyBorder="1" applyAlignment="1" applyProtection="1">
      <alignment horizontal="center" vertical="center"/>
    </xf>
    <xf numFmtId="0" fontId="2" fillId="0" borderId="0" xfId="2" applyAlignment="1">
      <alignment wrapText="1"/>
    </xf>
    <xf numFmtId="0" fontId="8" fillId="2" borderId="29" xfId="2" applyFont="1" applyFill="1" applyBorder="1" applyAlignment="1" applyProtection="1">
      <alignment horizontal="center" vertical="center" wrapText="1"/>
    </xf>
    <xf numFmtId="0" fontId="8" fillId="2" borderId="51" xfId="2" applyFont="1" applyFill="1" applyBorder="1" applyAlignment="1" applyProtection="1">
      <alignment vertical="center" wrapText="1"/>
    </xf>
    <xf numFmtId="0" fontId="7" fillId="2" borderId="41" xfId="2" applyFont="1" applyFill="1" applyBorder="1" applyAlignment="1" applyProtection="1">
      <alignment horizontal="left" vertical="center" wrapText="1"/>
    </xf>
    <xf numFmtId="0" fontId="8" fillId="2" borderId="6" xfId="2" applyFont="1" applyFill="1" applyBorder="1" applyAlignment="1" applyProtection="1">
      <alignment horizontal="center" vertical="center" wrapText="1"/>
    </xf>
    <xf numFmtId="0" fontId="0" fillId="0" borderId="6" xfId="0" applyBorder="1">
      <alignment vertical="center"/>
    </xf>
    <xf numFmtId="49" fontId="3" fillId="3" borderId="9" xfId="2" applyNumberFormat="1" applyFont="1" applyFill="1" applyBorder="1" applyAlignment="1" applyProtection="1">
      <alignment horizontal="center" vertical="center"/>
      <protection locked="0"/>
    </xf>
    <xf numFmtId="0" fontId="12" fillId="2" borderId="29" xfId="2" applyFont="1" applyFill="1" applyBorder="1" applyAlignment="1" applyProtection="1">
      <alignment horizontal="center" vertical="center" wrapText="1"/>
    </xf>
    <xf numFmtId="0" fontId="3" fillId="2" borderId="56" xfId="2" applyFont="1" applyFill="1" applyBorder="1" applyAlignment="1">
      <alignment horizontal="center" vertical="center" wrapText="1"/>
    </xf>
    <xf numFmtId="0" fontId="3" fillId="2" borderId="60" xfId="2" applyFont="1" applyFill="1" applyBorder="1" applyAlignment="1">
      <alignment horizontal="center" vertical="center"/>
    </xf>
    <xf numFmtId="0" fontId="3" fillId="2" borderId="25" xfId="2" applyFont="1" applyFill="1" applyBorder="1" applyAlignment="1">
      <alignment horizontal="center" vertical="center"/>
    </xf>
    <xf numFmtId="0" fontId="3" fillId="2" borderId="57" xfId="2" applyFont="1" applyFill="1" applyBorder="1" applyAlignment="1">
      <alignment horizontal="center" vertical="center"/>
    </xf>
    <xf numFmtId="0" fontId="3" fillId="2" borderId="33" xfId="2" applyFont="1" applyFill="1" applyBorder="1" applyAlignment="1">
      <alignment horizontal="center" vertical="center"/>
    </xf>
    <xf numFmtId="0" fontId="3" fillId="2" borderId="51" xfId="2" applyFont="1" applyFill="1" applyBorder="1" applyAlignment="1">
      <alignment horizontal="center" vertical="center"/>
    </xf>
    <xf numFmtId="0" fontId="3" fillId="2" borderId="42" xfId="2" applyFont="1" applyFill="1" applyBorder="1" applyAlignment="1" applyProtection="1">
      <alignment horizontal="center" vertical="center"/>
      <protection locked="0"/>
    </xf>
    <xf numFmtId="0" fontId="3" fillId="2" borderId="43" xfId="2" applyFont="1" applyFill="1" applyBorder="1" applyAlignment="1" applyProtection="1">
      <alignment horizontal="center" vertical="center"/>
      <protection locked="0"/>
    </xf>
    <xf numFmtId="38" fontId="3" fillId="2" borderId="58" xfId="1" applyFont="1" applyFill="1" applyBorder="1" applyAlignment="1" applyProtection="1">
      <alignment horizontal="center" vertical="center"/>
      <protection locked="0"/>
    </xf>
    <xf numFmtId="38" fontId="3" fillId="2" borderId="59" xfId="1" applyFont="1" applyFill="1" applyBorder="1" applyAlignment="1" applyProtection="1">
      <alignment horizontal="center" vertical="center"/>
      <protection locked="0"/>
    </xf>
    <xf numFmtId="0" fontId="3" fillId="2" borderId="44" xfId="2" applyFont="1" applyFill="1" applyBorder="1" applyAlignment="1" applyProtection="1">
      <alignment horizontal="center" vertical="center"/>
      <protection locked="0"/>
    </xf>
    <xf numFmtId="0" fontId="3" fillId="2" borderId="21" xfId="2" applyFont="1" applyFill="1" applyBorder="1" applyAlignment="1" applyProtection="1">
      <alignment horizontal="left" vertical="center"/>
      <protection locked="0"/>
    </xf>
    <xf numFmtId="0" fontId="3" fillId="2" borderId="61" xfId="2" applyFont="1" applyFill="1" applyBorder="1" applyAlignment="1" applyProtection="1">
      <alignment horizontal="left" vertical="center"/>
      <protection locked="0"/>
    </xf>
    <xf numFmtId="0" fontId="3" fillId="3" borderId="22" xfId="2" applyFont="1" applyFill="1" applyBorder="1" applyAlignment="1" applyProtection="1">
      <alignment horizontal="left" vertical="center" wrapText="1"/>
      <protection locked="0"/>
    </xf>
    <xf numFmtId="0" fontId="3" fillId="3" borderId="23" xfId="2" applyFont="1" applyFill="1" applyBorder="1" applyAlignment="1" applyProtection="1">
      <alignment horizontal="left" vertical="center" wrapText="1"/>
      <protection locked="0"/>
    </xf>
    <xf numFmtId="0" fontId="3" fillId="3" borderId="49" xfId="2" applyFont="1" applyFill="1" applyBorder="1" applyAlignment="1" applyProtection="1">
      <alignment horizontal="left" vertical="center" wrapText="1"/>
      <protection locked="0"/>
    </xf>
    <xf numFmtId="0" fontId="3" fillId="3" borderId="18" xfId="2" applyFont="1" applyFill="1" applyBorder="1" applyAlignment="1" applyProtection="1">
      <alignment horizontal="left" vertical="center" wrapText="1"/>
      <protection locked="0"/>
    </xf>
    <xf numFmtId="0" fontId="3" fillId="3" borderId="19" xfId="2" applyFont="1" applyFill="1" applyBorder="1" applyAlignment="1" applyProtection="1">
      <alignment horizontal="left" vertical="center" wrapText="1"/>
      <protection locked="0"/>
    </xf>
    <xf numFmtId="0" fontId="3" fillId="3" borderId="17" xfId="2" applyFont="1" applyFill="1" applyBorder="1" applyAlignment="1" applyProtection="1">
      <alignment horizontal="left" vertical="center" wrapText="1"/>
      <protection locked="0"/>
    </xf>
    <xf numFmtId="0" fontId="3" fillId="2" borderId="33" xfId="2" applyFont="1" applyFill="1" applyBorder="1" applyAlignment="1" applyProtection="1">
      <alignment horizontal="left" vertical="center" wrapText="1"/>
    </xf>
    <xf numFmtId="0" fontId="3" fillId="2" borderId="1" xfId="2" applyFont="1" applyFill="1" applyBorder="1" applyAlignment="1" applyProtection="1">
      <alignment horizontal="left" vertical="center" wrapText="1"/>
    </xf>
    <xf numFmtId="0" fontId="7" fillId="2" borderId="6" xfId="2" applyFont="1" applyFill="1" applyBorder="1" applyAlignment="1" applyProtection="1">
      <alignment horizontal="center" vertical="center"/>
    </xf>
    <xf numFmtId="38" fontId="3" fillId="2" borderId="6" xfId="3" applyFont="1" applyFill="1" applyBorder="1" applyAlignment="1" applyProtection="1"/>
    <xf numFmtId="38" fontId="3" fillId="2" borderId="17" xfId="3" applyFont="1" applyFill="1" applyBorder="1" applyAlignment="1" applyProtection="1"/>
    <xf numFmtId="38" fontId="3" fillId="2" borderId="29" xfId="3" applyFont="1" applyFill="1" applyBorder="1" applyAlignment="1" applyProtection="1"/>
    <xf numFmtId="38" fontId="7" fillId="2" borderId="6" xfId="3" applyFont="1" applyFill="1" applyBorder="1" applyAlignment="1" applyProtection="1">
      <alignment horizontal="center"/>
    </xf>
    <xf numFmtId="38" fontId="7" fillId="2" borderId="17" xfId="3" applyFont="1" applyFill="1" applyBorder="1" applyAlignment="1" applyProtection="1">
      <alignment horizontal="center"/>
    </xf>
    <xf numFmtId="38" fontId="3" fillId="2" borderId="31" xfId="3" applyFont="1" applyFill="1" applyBorder="1" applyAlignment="1" applyProtection="1">
      <alignment horizontal="right" vertical="center"/>
    </xf>
    <xf numFmtId="38" fontId="3" fillId="2" borderId="32" xfId="3" applyFont="1" applyFill="1" applyBorder="1" applyAlignment="1" applyProtection="1">
      <alignment horizontal="right" vertical="center"/>
    </xf>
    <xf numFmtId="0" fontId="7" fillId="2" borderId="6" xfId="2" applyFont="1" applyFill="1" applyBorder="1" applyAlignment="1" applyProtection="1">
      <alignment horizontal="center" vertical="center" shrinkToFit="1"/>
    </xf>
    <xf numFmtId="38" fontId="3" fillId="3" borderId="6" xfId="3" applyFont="1" applyFill="1" applyBorder="1" applyAlignment="1" applyProtection="1">
      <protection locked="0"/>
    </xf>
    <xf numFmtId="38" fontId="3" fillId="3" borderId="6" xfId="1" applyFont="1" applyFill="1" applyBorder="1" applyAlignment="1" applyProtection="1">
      <protection locked="0"/>
    </xf>
    <xf numFmtId="0" fontId="12" fillId="2" borderId="6" xfId="2" applyFont="1" applyFill="1" applyBorder="1" applyAlignment="1" applyProtection="1">
      <alignment horizontal="center" vertical="center"/>
    </xf>
    <xf numFmtId="0" fontId="7" fillId="2" borderId="2" xfId="2" applyFont="1" applyFill="1" applyBorder="1" applyAlignment="1" applyProtection="1">
      <alignment horizontal="center" vertical="center"/>
    </xf>
    <xf numFmtId="0" fontId="7" fillId="2" borderId="5" xfId="2" applyFont="1" applyFill="1" applyBorder="1" applyAlignment="1" applyProtection="1">
      <alignment horizontal="center" vertical="center"/>
    </xf>
    <xf numFmtId="0" fontId="7" fillId="2" borderId="30" xfId="2" applyFont="1" applyFill="1" applyBorder="1" applyAlignment="1" applyProtection="1">
      <alignment horizontal="center" vertical="center"/>
    </xf>
    <xf numFmtId="0" fontId="7" fillId="2" borderId="20" xfId="2" applyFont="1" applyFill="1" applyBorder="1" applyAlignment="1" applyProtection="1">
      <alignment horizontal="center" vertical="center"/>
    </xf>
    <xf numFmtId="0" fontId="7" fillId="2" borderId="6" xfId="2" applyFont="1" applyFill="1" applyBorder="1" applyAlignment="1" applyProtection="1">
      <alignment horizontal="center"/>
    </xf>
    <xf numFmtId="38" fontId="3" fillId="2" borderId="6" xfId="3" applyFont="1" applyFill="1" applyBorder="1" applyAlignment="1" applyProtection="1">
      <alignment horizontal="right" vertical="center"/>
    </xf>
    <xf numFmtId="0" fontId="3" fillId="2" borderId="6" xfId="2" applyFont="1" applyFill="1" applyBorder="1" applyAlignment="1" applyProtection="1"/>
    <xf numFmtId="38" fontId="3" fillId="3" borderId="6" xfId="3" applyFont="1" applyFill="1" applyBorder="1" applyAlignment="1" applyProtection="1">
      <alignment horizontal="right" vertical="center"/>
      <protection locked="0"/>
    </xf>
    <xf numFmtId="0" fontId="3" fillId="3" borderId="6" xfId="2" applyFont="1" applyFill="1" applyBorder="1" applyAlignment="1" applyProtection="1">
      <protection locked="0"/>
    </xf>
    <xf numFmtId="0" fontId="7" fillId="2" borderId="8" xfId="2" applyFont="1" applyFill="1" applyBorder="1" applyAlignment="1" applyProtection="1">
      <alignment horizontal="center" vertical="center"/>
    </xf>
    <xf numFmtId="0" fontId="7" fillId="2" borderId="10" xfId="2" applyFont="1" applyFill="1" applyBorder="1" applyAlignment="1" applyProtection="1">
      <alignment horizontal="center" vertical="center"/>
    </xf>
    <xf numFmtId="0" fontId="7" fillId="2" borderId="12" xfId="2" applyFont="1" applyFill="1" applyBorder="1" applyAlignment="1" applyProtection="1">
      <alignment horizontal="center" vertical="center"/>
    </xf>
    <xf numFmtId="0" fontId="7" fillId="2" borderId="14" xfId="2" applyFont="1" applyFill="1" applyBorder="1" applyAlignment="1" applyProtection="1">
      <alignment horizontal="center" vertical="center"/>
    </xf>
    <xf numFmtId="0" fontId="8" fillId="2" borderId="8" xfId="2" applyFont="1" applyFill="1" applyBorder="1" applyAlignment="1" applyProtection="1">
      <alignment horizontal="center" vertical="center" wrapText="1"/>
    </xf>
    <xf numFmtId="0" fontId="8" fillId="2" borderId="10" xfId="2" applyFont="1" applyFill="1" applyBorder="1" applyAlignment="1" applyProtection="1">
      <alignment horizontal="center" vertical="center" wrapText="1"/>
    </xf>
    <xf numFmtId="0" fontId="8" fillId="2" borderId="12" xfId="2" applyFont="1" applyFill="1" applyBorder="1" applyAlignment="1" applyProtection="1">
      <alignment horizontal="center" vertical="center" wrapText="1"/>
    </xf>
    <xf numFmtId="0" fontId="8" fillId="2" borderId="14" xfId="2" applyFont="1" applyFill="1" applyBorder="1" applyAlignment="1" applyProtection="1">
      <alignment horizontal="center" vertical="center" wrapText="1"/>
    </xf>
    <xf numFmtId="0" fontId="12" fillId="2" borderId="6" xfId="2" applyFont="1" applyFill="1" applyBorder="1" applyAlignment="1" applyProtection="1">
      <alignment horizontal="center" vertical="center" wrapText="1"/>
    </xf>
    <xf numFmtId="0" fontId="3" fillId="3" borderId="22" xfId="2" applyFont="1" applyFill="1" applyBorder="1" applyAlignment="1" applyProtection="1">
      <alignment horizontal="center" vertical="center" shrinkToFit="1"/>
      <protection locked="0"/>
    </xf>
    <xf numFmtId="0" fontId="3" fillId="3" borderId="23" xfId="2" applyFont="1" applyFill="1" applyBorder="1" applyAlignment="1" applyProtection="1">
      <alignment horizontal="center" vertical="center" shrinkToFit="1"/>
      <protection locked="0"/>
    </xf>
    <xf numFmtId="0" fontId="3" fillId="3" borderId="1" xfId="2" applyFont="1" applyFill="1" applyBorder="1" applyAlignment="1" applyProtection="1">
      <alignment horizontal="center"/>
      <protection locked="0"/>
    </xf>
    <xf numFmtId="38" fontId="3" fillId="3" borderId="16" xfId="1" applyFont="1" applyFill="1" applyBorder="1" applyAlignment="1" applyProtection="1">
      <alignment horizontal="center"/>
      <protection locked="0"/>
    </xf>
    <xf numFmtId="38" fontId="3" fillId="3" borderId="0" xfId="1" applyFont="1" applyFill="1" applyBorder="1" applyAlignment="1" applyProtection="1">
      <alignment horizontal="center"/>
      <protection locked="0"/>
    </xf>
    <xf numFmtId="0" fontId="3" fillId="3" borderId="18" xfId="2" applyFont="1" applyFill="1" applyBorder="1" applyAlignment="1" applyProtection="1">
      <alignment horizontal="center" vertical="center"/>
      <protection locked="0"/>
    </xf>
    <xf numFmtId="0" fontId="6" fillId="2" borderId="1" xfId="2" applyFont="1" applyFill="1" applyBorder="1" applyAlignment="1" applyProtection="1">
      <alignment horizontal="center" vertical="center"/>
    </xf>
    <xf numFmtId="0" fontId="7" fillId="2" borderId="2" xfId="2" applyFont="1" applyFill="1" applyBorder="1" applyAlignment="1" applyProtection="1">
      <alignment horizontal="left" vertical="center" wrapText="1"/>
    </xf>
    <xf numFmtId="0" fontId="7" fillId="2" borderId="5" xfId="2" applyFont="1" applyFill="1" applyBorder="1" applyAlignment="1" applyProtection="1">
      <alignment horizontal="left" vertical="center" wrapText="1"/>
    </xf>
    <xf numFmtId="0" fontId="7" fillId="2" borderId="20" xfId="2" applyFont="1" applyFill="1" applyBorder="1" applyAlignment="1" applyProtection="1">
      <alignment horizontal="left" vertical="center" wrapText="1"/>
    </xf>
    <xf numFmtId="0" fontId="7" fillId="2" borderId="3" xfId="2" applyFont="1" applyFill="1" applyBorder="1" applyAlignment="1" applyProtection="1">
      <alignment horizontal="center" vertical="center"/>
    </xf>
    <xf numFmtId="0" fontId="3" fillId="3" borderId="3" xfId="2" applyFont="1" applyFill="1" applyBorder="1" applyAlignment="1" applyProtection="1">
      <alignment horizontal="center" vertical="center" shrinkToFit="1"/>
      <protection locked="0"/>
    </xf>
    <xf numFmtId="0" fontId="3" fillId="3" borderId="4" xfId="2" applyFont="1" applyFill="1" applyBorder="1" applyAlignment="1" applyProtection="1">
      <alignment horizontal="center" vertical="center" shrinkToFit="1"/>
      <protection locked="0"/>
    </xf>
    <xf numFmtId="0" fontId="3" fillId="3" borderId="6" xfId="2" applyFont="1" applyFill="1" applyBorder="1" applyAlignment="1" applyProtection="1">
      <alignment horizontal="center" vertical="center" shrinkToFit="1"/>
      <protection locked="0"/>
    </xf>
    <xf numFmtId="0" fontId="3" fillId="3" borderId="7" xfId="2" applyFont="1" applyFill="1" applyBorder="1" applyAlignment="1" applyProtection="1">
      <alignment horizontal="center" vertical="center" shrinkToFit="1"/>
      <protection locked="0"/>
    </xf>
    <xf numFmtId="0" fontId="7" fillId="2" borderId="9" xfId="2" applyFont="1" applyFill="1" applyBorder="1" applyAlignment="1" applyProtection="1">
      <alignment horizontal="center" vertical="center"/>
    </xf>
    <xf numFmtId="0" fontId="7" fillId="2" borderId="13" xfId="2" applyFont="1" applyFill="1" applyBorder="1" applyAlignment="1" applyProtection="1">
      <alignment horizontal="center" vertical="center"/>
    </xf>
    <xf numFmtId="49" fontId="3" fillId="3" borderId="9" xfId="2" applyNumberFormat="1" applyFont="1" applyFill="1" applyBorder="1" applyAlignment="1" applyProtection="1">
      <alignment horizontal="center" vertical="center"/>
      <protection locked="0"/>
    </xf>
    <xf numFmtId="0" fontId="3" fillId="3" borderId="9" xfId="2" applyNumberFormat="1" applyFont="1" applyFill="1" applyBorder="1" applyAlignment="1" applyProtection="1">
      <alignment horizontal="center" vertical="center"/>
      <protection locked="0"/>
    </xf>
    <xf numFmtId="0" fontId="3" fillId="3" borderId="12" xfId="2" applyFont="1" applyFill="1" applyBorder="1" applyAlignment="1" applyProtection="1">
      <alignment horizontal="center" vertical="center" shrinkToFit="1"/>
      <protection locked="0"/>
    </xf>
    <xf numFmtId="0" fontId="3" fillId="3" borderId="13" xfId="2" applyFont="1" applyFill="1" applyBorder="1" applyAlignment="1" applyProtection="1">
      <alignment horizontal="center" vertical="center" shrinkToFit="1"/>
      <protection locked="0"/>
    </xf>
    <xf numFmtId="0" fontId="3" fillId="3" borderId="15" xfId="2" applyFont="1" applyFill="1" applyBorder="1" applyAlignment="1" applyProtection="1">
      <alignment horizontal="center" vertical="center" shrinkToFit="1"/>
      <protection locked="0"/>
    </xf>
    <xf numFmtId="0" fontId="9" fillId="3" borderId="9" xfId="2" applyFont="1" applyFill="1" applyBorder="1" applyAlignment="1" applyProtection="1">
      <alignment horizontal="center" vertical="center"/>
      <protection locked="0"/>
    </xf>
    <xf numFmtId="0" fontId="3" fillId="3" borderId="9" xfId="2" applyFont="1" applyFill="1" applyBorder="1" applyAlignment="1" applyProtection="1">
      <alignment horizontal="center"/>
      <protection locked="0"/>
    </xf>
    <xf numFmtId="0" fontId="3" fillId="3" borderId="11" xfId="2" applyFont="1" applyFill="1" applyBorder="1" applyAlignment="1" applyProtection="1">
      <alignment horizontal="center"/>
      <protection locked="0"/>
    </xf>
    <xf numFmtId="0" fontId="11" fillId="2" borderId="12" xfId="2" applyFont="1" applyFill="1" applyBorder="1" applyAlignment="1" applyProtection="1">
      <alignment horizontal="left" vertical="center" wrapText="1"/>
    </xf>
    <xf numFmtId="0" fontId="11" fillId="2" borderId="13" xfId="2" applyFont="1" applyFill="1" applyBorder="1" applyAlignment="1" applyProtection="1">
      <alignment horizontal="left" vertical="center" wrapText="1"/>
    </xf>
    <xf numFmtId="0" fontId="11" fillId="2" borderId="15" xfId="2" applyFont="1" applyFill="1" applyBorder="1" applyAlignment="1" applyProtection="1">
      <alignment horizontal="left" vertical="center" wrapText="1"/>
    </xf>
    <xf numFmtId="0" fontId="7" fillId="2" borderId="21" xfId="2" applyFont="1" applyFill="1" applyBorder="1" applyAlignment="1" applyProtection="1">
      <alignment horizontal="center" vertical="center"/>
    </xf>
    <xf numFmtId="0" fontId="7" fillId="2" borderId="41" xfId="2" applyFont="1" applyFill="1" applyBorder="1" applyAlignment="1" applyProtection="1">
      <alignment horizontal="center" vertical="center" wrapText="1"/>
    </xf>
    <xf numFmtId="0" fontId="7" fillId="2" borderId="47" xfId="2" applyFont="1" applyFill="1" applyBorder="1" applyAlignment="1" applyProtection="1">
      <alignment horizontal="center" vertical="center" wrapText="1"/>
    </xf>
    <xf numFmtId="0" fontId="7" fillId="2" borderId="48" xfId="2" applyFont="1" applyFill="1" applyBorder="1" applyAlignment="1" applyProtection="1">
      <alignment horizontal="center" vertical="center" wrapText="1"/>
    </xf>
    <xf numFmtId="0" fontId="7" fillId="2" borderId="3" xfId="2" applyFont="1" applyFill="1" applyBorder="1" applyAlignment="1" applyProtection="1">
      <alignment horizontal="center" vertical="center" wrapText="1"/>
    </xf>
    <xf numFmtId="0" fontId="3" fillId="3" borderId="42" xfId="2" applyFont="1" applyFill="1" applyBorder="1" applyAlignment="1" applyProtection="1">
      <alignment horizontal="left" vertical="center" wrapText="1"/>
      <protection locked="0"/>
    </xf>
    <xf numFmtId="0" fontId="3" fillId="3" borderId="43" xfId="2" applyFont="1" applyFill="1" applyBorder="1" applyAlignment="1" applyProtection="1">
      <alignment horizontal="left" vertical="center" wrapText="1"/>
      <protection locked="0"/>
    </xf>
    <xf numFmtId="0" fontId="3" fillId="3" borderId="44" xfId="2" applyFont="1" applyFill="1" applyBorder="1" applyAlignment="1" applyProtection="1">
      <alignment horizontal="left" vertical="center" wrapText="1"/>
      <protection locked="0"/>
    </xf>
    <xf numFmtId="0" fontId="8" fillId="2" borderId="35" xfId="2" applyFont="1" applyFill="1" applyBorder="1" applyAlignment="1" applyProtection="1">
      <alignment horizontal="center" vertical="center" wrapText="1"/>
    </xf>
    <xf numFmtId="0" fontId="8" fillId="2" borderId="52" xfId="2" applyFont="1" applyFill="1" applyBorder="1" applyAlignment="1" applyProtection="1">
      <alignment horizontal="center" vertical="center" wrapText="1"/>
    </xf>
    <xf numFmtId="0" fontId="8" fillId="2" borderId="36" xfId="2" applyFont="1" applyFill="1" applyBorder="1" applyAlignment="1" applyProtection="1">
      <alignment horizontal="center" vertical="center" wrapText="1"/>
    </xf>
    <xf numFmtId="0" fontId="3" fillId="2" borderId="17" xfId="2" applyFont="1" applyFill="1" applyBorder="1" applyAlignment="1" applyProtection="1">
      <alignment horizontal="center" vertical="center" wrapText="1"/>
      <protection locked="0"/>
    </xf>
    <xf numFmtId="0" fontId="3" fillId="2" borderId="29" xfId="2" applyFont="1" applyFill="1" applyBorder="1" applyAlignment="1" applyProtection="1">
      <alignment horizontal="center" vertical="center" wrapText="1"/>
      <protection locked="0"/>
    </xf>
    <xf numFmtId="0" fontId="3" fillId="2" borderId="18" xfId="2" applyFont="1" applyFill="1" applyBorder="1" applyAlignment="1" applyProtection="1">
      <alignment horizontal="center" vertical="center" wrapText="1"/>
      <protection locked="0"/>
    </xf>
    <xf numFmtId="0" fontId="3" fillId="2" borderId="19" xfId="2" applyFont="1" applyFill="1" applyBorder="1" applyAlignment="1" applyProtection="1">
      <alignment horizontal="center" vertical="center" wrapText="1"/>
      <protection locked="0"/>
    </xf>
    <xf numFmtId="0" fontId="7" fillId="2" borderId="8" xfId="2" applyFont="1" applyFill="1" applyBorder="1" applyAlignment="1" applyProtection="1">
      <alignment horizontal="center" vertical="center" wrapText="1"/>
    </xf>
    <xf numFmtId="0" fontId="7" fillId="2" borderId="10" xfId="2" applyFont="1" applyFill="1" applyBorder="1" applyAlignment="1" applyProtection="1">
      <alignment horizontal="center" vertical="center" wrapText="1"/>
    </xf>
    <xf numFmtId="0" fontId="7" fillId="2" borderId="16" xfId="2" applyFont="1" applyFill="1" applyBorder="1" applyAlignment="1" applyProtection="1">
      <alignment horizontal="center" vertical="center" wrapText="1"/>
    </xf>
    <xf numFmtId="0" fontId="7" fillId="2" borderId="50" xfId="2" applyFont="1" applyFill="1" applyBorder="1" applyAlignment="1" applyProtection="1">
      <alignment horizontal="center" vertical="center" wrapText="1"/>
    </xf>
    <xf numFmtId="0" fontId="7" fillId="2" borderId="33" xfId="2" applyFont="1" applyFill="1" applyBorder="1" applyAlignment="1" applyProtection="1">
      <alignment horizontal="center" vertical="center" wrapText="1"/>
    </xf>
    <xf numFmtId="0" fontId="7" fillId="2" borderId="51" xfId="2" applyFont="1" applyFill="1" applyBorder="1" applyAlignment="1" applyProtection="1">
      <alignment horizontal="center" vertical="center" wrapText="1"/>
    </xf>
    <xf numFmtId="0" fontId="9" fillId="2" borderId="17" xfId="2" applyFont="1" applyFill="1" applyBorder="1" applyAlignment="1" applyProtection="1">
      <alignment horizontal="left" vertical="center" wrapText="1"/>
      <protection locked="0"/>
    </xf>
    <xf numFmtId="0" fontId="9" fillId="2" borderId="18" xfId="2" applyFont="1" applyFill="1" applyBorder="1" applyAlignment="1" applyProtection="1">
      <alignment horizontal="left" vertical="center" wrapText="1"/>
      <protection locked="0"/>
    </xf>
    <xf numFmtId="0" fontId="9" fillId="2" borderId="19" xfId="2" applyFont="1" applyFill="1" applyBorder="1" applyAlignment="1" applyProtection="1">
      <alignment horizontal="left" vertical="center" wrapText="1"/>
      <protection locked="0"/>
    </xf>
    <xf numFmtId="0" fontId="3" fillId="2" borderId="18" xfId="2" applyFont="1" applyFill="1" applyBorder="1" applyAlignment="1" applyProtection="1">
      <alignment horizontal="left" vertical="center" wrapText="1"/>
      <protection locked="0"/>
    </xf>
    <xf numFmtId="0" fontId="3" fillId="2" borderId="19" xfId="2" applyFont="1" applyFill="1" applyBorder="1" applyAlignment="1" applyProtection="1">
      <alignment horizontal="left" vertical="center" wrapText="1"/>
      <protection locked="0"/>
    </xf>
    <xf numFmtId="0" fontId="3" fillId="3" borderId="17" xfId="2" applyFont="1" applyFill="1" applyBorder="1" applyAlignment="1" applyProtection="1">
      <alignment horizontal="center" vertical="center" wrapText="1"/>
      <protection locked="0"/>
    </xf>
    <xf numFmtId="0" fontId="3" fillId="3" borderId="29" xfId="2" applyFont="1" applyFill="1" applyBorder="1" applyAlignment="1" applyProtection="1">
      <alignment horizontal="center" vertical="center" wrapText="1"/>
      <protection locked="0"/>
    </xf>
    <xf numFmtId="0" fontId="7" fillId="2" borderId="41" xfId="2" applyFont="1" applyFill="1" applyBorder="1" applyAlignment="1" applyProtection="1">
      <alignment horizontal="left" vertical="center" wrapText="1"/>
    </xf>
    <xf numFmtId="0" fontId="7" fillId="2" borderId="47" xfId="2" applyFont="1" applyFill="1" applyBorder="1" applyAlignment="1" applyProtection="1">
      <alignment horizontal="left" vertical="center" wrapText="1"/>
    </xf>
    <xf numFmtId="0" fontId="7" fillId="2" borderId="48" xfId="2" applyFont="1" applyFill="1" applyBorder="1" applyAlignment="1" applyProtection="1">
      <alignment horizontal="left" vertical="center" wrapText="1"/>
    </xf>
    <xf numFmtId="38" fontId="7" fillId="2" borderId="6" xfId="3" applyFont="1" applyFill="1" applyBorder="1" applyAlignment="1" applyProtection="1">
      <alignment horizontal="center" vertical="center"/>
    </xf>
    <xf numFmtId="38" fontId="7" fillId="2" borderId="17" xfId="3" applyFont="1" applyFill="1" applyBorder="1" applyAlignment="1" applyProtection="1">
      <alignment horizontal="center" vertical="center"/>
    </xf>
    <xf numFmtId="176" fontId="3" fillId="2" borderId="37" xfId="3" applyNumberFormat="1" applyFont="1" applyFill="1" applyBorder="1" applyAlignment="1" applyProtection="1">
      <alignment horizontal="right" vertical="center"/>
    </xf>
    <xf numFmtId="176" fontId="3" fillId="2" borderId="38" xfId="3" applyNumberFormat="1" applyFont="1" applyFill="1" applyBorder="1" applyAlignment="1" applyProtection="1">
      <alignment horizontal="right" vertical="center"/>
    </xf>
    <xf numFmtId="38" fontId="3" fillId="2" borderId="39" xfId="1" applyFont="1" applyFill="1" applyBorder="1" applyAlignment="1" applyProtection="1">
      <alignment horizontal="right" vertical="center"/>
    </xf>
    <xf numFmtId="38" fontId="3" fillId="2" borderId="40" xfId="1" applyFont="1" applyFill="1" applyBorder="1" applyAlignment="1" applyProtection="1">
      <alignment horizontal="right" vertical="center"/>
    </xf>
    <xf numFmtId="176" fontId="3" fillId="2" borderId="17" xfId="3" applyNumberFormat="1" applyFont="1" applyFill="1" applyBorder="1" applyAlignment="1" applyProtection="1"/>
    <xf numFmtId="176" fontId="3" fillId="2" borderId="29" xfId="3" applyNumberFormat="1" applyFont="1" applyFill="1" applyBorder="1" applyAlignment="1" applyProtection="1"/>
    <xf numFmtId="176" fontId="3" fillId="2" borderId="6" xfId="3" applyNumberFormat="1" applyFont="1" applyFill="1" applyBorder="1" applyAlignment="1" applyProtection="1"/>
    <xf numFmtId="0" fontId="7" fillId="2" borderId="34" xfId="2" applyFont="1" applyFill="1" applyBorder="1" applyAlignment="1" applyProtection="1">
      <alignment horizontal="center" vertical="center"/>
    </xf>
    <xf numFmtId="0" fontId="8" fillId="2" borderId="35" xfId="2" applyFont="1" applyFill="1" applyBorder="1" applyAlignment="1" applyProtection="1">
      <alignment horizontal="center" vertical="center"/>
    </xf>
    <xf numFmtId="0" fontId="8" fillId="2" borderId="36" xfId="2" applyFont="1" applyFill="1" applyBorder="1" applyAlignment="1" applyProtection="1">
      <alignment horizontal="center" vertical="center"/>
    </xf>
    <xf numFmtId="176" fontId="3" fillId="2" borderId="17" xfId="3" applyNumberFormat="1" applyFont="1" applyFill="1" applyBorder="1" applyAlignment="1" applyProtection="1">
      <alignment vertical="center"/>
    </xf>
    <xf numFmtId="176" fontId="3" fillId="2" borderId="29" xfId="3" applyNumberFormat="1" applyFont="1" applyFill="1" applyBorder="1" applyAlignment="1" applyProtection="1">
      <alignment vertical="center"/>
    </xf>
    <xf numFmtId="0" fontId="3" fillId="2" borderId="17" xfId="2" applyFont="1" applyFill="1" applyBorder="1" applyAlignment="1" applyProtection="1"/>
    <xf numFmtId="0" fontId="3" fillId="2" borderId="18" xfId="2" applyFont="1" applyFill="1" applyBorder="1" applyAlignment="1" applyProtection="1"/>
    <xf numFmtId="0" fontId="3" fillId="2" borderId="29" xfId="2" applyFont="1" applyFill="1" applyBorder="1" applyAlignment="1" applyProtection="1"/>
    <xf numFmtId="38" fontId="3" fillId="2" borderId="17" xfId="3" applyFont="1" applyFill="1" applyBorder="1" applyAlignment="1" applyProtection="1">
      <alignment vertical="center"/>
    </xf>
    <xf numFmtId="38" fontId="3" fillId="2" borderId="29" xfId="3" applyFont="1" applyFill="1" applyBorder="1" applyAlignment="1" applyProtection="1">
      <alignment vertical="center"/>
    </xf>
    <xf numFmtId="0" fontId="7" fillId="2" borderId="8" xfId="2" applyFont="1" applyFill="1" applyBorder="1" applyAlignment="1" applyProtection="1">
      <alignment horizontal="center" vertical="center" shrinkToFit="1"/>
    </xf>
    <xf numFmtId="0" fontId="7" fillId="2" borderId="10" xfId="2" applyFont="1" applyFill="1" applyBorder="1" applyAlignment="1" applyProtection="1">
      <alignment horizontal="center" vertical="center" shrinkToFit="1"/>
    </xf>
    <xf numFmtId="0" fontId="7" fillId="2" borderId="12" xfId="2" applyFont="1" applyFill="1" applyBorder="1" applyAlignment="1" applyProtection="1">
      <alignment horizontal="center" vertical="center" shrinkToFit="1"/>
    </xf>
    <xf numFmtId="0" fontId="7" fillId="2" borderId="14" xfId="2" applyFont="1" applyFill="1" applyBorder="1" applyAlignment="1" applyProtection="1">
      <alignment horizontal="center" vertical="center" shrinkToFit="1"/>
    </xf>
    <xf numFmtId="38" fontId="3" fillId="3" borderId="17" xfId="1" applyFont="1" applyFill="1" applyBorder="1" applyAlignment="1" applyProtection="1">
      <protection locked="0"/>
    </xf>
    <xf numFmtId="38" fontId="3" fillId="3" borderId="29" xfId="1" applyFont="1" applyFill="1" applyBorder="1" applyAlignment="1" applyProtection="1">
      <protection locked="0"/>
    </xf>
    <xf numFmtId="0" fontId="3" fillId="2" borderId="3" xfId="2" applyFont="1" applyFill="1" applyBorder="1" applyAlignment="1" applyProtection="1">
      <alignment horizontal="center" vertical="center" shrinkToFit="1"/>
    </xf>
    <xf numFmtId="0" fontId="3" fillId="2" borderId="4" xfId="2" applyFont="1" applyFill="1" applyBorder="1" applyAlignment="1" applyProtection="1">
      <alignment horizontal="center" vertical="center" shrinkToFit="1"/>
    </xf>
    <xf numFmtId="0" fontId="3" fillId="2" borderId="6" xfId="2" applyFont="1" applyFill="1" applyBorder="1" applyAlignment="1" applyProtection="1">
      <alignment horizontal="center" vertical="center" shrinkToFit="1"/>
    </xf>
    <xf numFmtId="0" fontId="3" fillId="2" borderId="7" xfId="2" applyFont="1" applyFill="1" applyBorder="1" applyAlignment="1" applyProtection="1">
      <alignment horizontal="center" vertical="center" shrinkToFit="1"/>
    </xf>
    <xf numFmtId="49" fontId="3" fillId="2" borderId="9" xfId="2" applyNumberFormat="1" applyFont="1" applyFill="1" applyBorder="1" applyAlignment="1" applyProtection="1">
      <alignment horizontal="center" vertical="center"/>
    </xf>
    <xf numFmtId="0" fontId="3" fillId="2" borderId="9" xfId="2" applyNumberFormat="1" applyFont="1" applyFill="1" applyBorder="1" applyAlignment="1" applyProtection="1">
      <alignment horizontal="center" vertical="center"/>
    </xf>
    <xf numFmtId="0" fontId="3" fillId="2" borderId="12" xfId="2" applyFont="1" applyFill="1" applyBorder="1" applyAlignment="1" applyProtection="1">
      <alignment horizontal="center" vertical="center" shrinkToFit="1"/>
    </xf>
    <xf numFmtId="0" fontId="3" fillId="2" borderId="13" xfId="2" applyFont="1" applyFill="1" applyBorder="1" applyAlignment="1" applyProtection="1">
      <alignment horizontal="center" vertical="center" shrinkToFit="1"/>
    </xf>
    <xf numFmtId="0" fontId="3" fillId="2" borderId="15" xfId="2" applyFont="1" applyFill="1" applyBorder="1" applyAlignment="1" applyProtection="1">
      <alignment horizontal="center" vertical="center" shrinkToFit="1"/>
    </xf>
    <xf numFmtId="0" fontId="3" fillId="2" borderId="22" xfId="2" applyFont="1" applyFill="1" applyBorder="1" applyAlignment="1" applyProtection="1">
      <alignment horizontal="center" vertical="center" shrinkToFit="1"/>
    </xf>
    <xf numFmtId="0" fontId="3" fillId="2" borderId="23" xfId="2" applyFont="1" applyFill="1" applyBorder="1" applyAlignment="1" applyProtection="1">
      <alignment horizontal="center" vertical="center" shrinkToFit="1"/>
    </xf>
    <xf numFmtId="0" fontId="3" fillId="2" borderId="1" xfId="2" applyFont="1" applyFill="1" applyBorder="1" applyAlignment="1" applyProtection="1">
      <alignment horizontal="center"/>
    </xf>
    <xf numFmtId="0" fontId="9" fillId="2" borderId="9" xfId="2" applyFont="1" applyFill="1" applyBorder="1" applyAlignment="1" applyProtection="1">
      <alignment horizontal="center" vertical="center"/>
    </xf>
    <xf numFmtId="0" fontId="3" fillId="2" borderId="9" xfId="2" applyFont="1" applyFill="1" applyBorder="1" applyAlignment="1" applyProtection="1">
      <alignment horizontal="center"/>
    </xf>
    <xf numFmtId="0" fontId="3" fillId="2" borderId="11" xfId="2" applyFont="1" applyFill="1" applyBorder="1" applyAlignment="1" applyProtection="1">
      <alignment horizontal="center"/>
    </xf>
    <xf numFmtId="0" fontId="3" fillId="2" borderId="17" xfId="2" applyFont="1" applyFill="1" applyBorder="1" applyAlignment="1" applyProtection="1">
      <alignment horizontal="center" vertical="center"/>
    </xf>
    <xf numFmtId="0" fontId="3" fillId="2" borderId="18" xfId="2" applyFont="1" applyFill="1" applyBorder="1" applyAlignment="1" applyProtection="1">
      <alignment horizontal="center" vertical="center"/>
    </xf>
    <xf numFmtId="0" fontId="3" fillId="2" borderId="19" xfId="2" applyFont="1" applyFill="1" applyBorder="1" applyAlignment="1" applyProtection="1">
      <alignment horizontal="center" vertical="center"/>
    </xf>
    <xf numFmtId="38" fontId="3" fillId="2" borderId="16" xfId="1" applyFont="1" applyFill="1" applyBorder="1" applyAlignment="1" applyProtection="1">
      <alignment horizontal="center"/>
    </xf>
    <xf numFmtId="38" fontId="3" fillId="2" borderId="0" xfId="1" applyFont="1" applyFill="1" applyBorder="1" applyAlignment="1" applyProtection="1">
      <alignment horizontal="center"/>
    </xf>
    <xf numFmtId="0" fontId="7" fillId="2" borderId="35" xfId="2" applyFont="1" applyFill="1" applyBorder="1" applyAlignment="1" applyProtection="1">
      <alignment horizontal="center" vertical="center"/>
    </xf>
    <xf numFmtId="0" fontId="7" fillId="2" borderId="36" xfId="2" applyFont="1" applyFill="1" applyBorder="1" applyAlignment="1" applyProtection="1">
      <alignment horizontal="center" vertical="center"/>
    </xf>
    <xf numFmtId="38" fontId="3" fillId="3" borderId="17" xfId="3" applyFont="1" applyFill="1" applyBorder="1" applyAlignment="1" applyProtection="1">
      <alignment horizontal="right" vertical="center"/>
      <protection locked="0"/>
    </xf>
    <xf numFmtId="38" fontId="3" fillId="3" borderId="29" xfId="3" applyFont="1" applyFill="1" applyBorder="1" applyAlignment="1" applyProtection="1">
      <alignment horizontal="right" vertical="center"/>
      <protection locked="0"/>
    </xf>
    <xf numFmtId="0" fontId="3" fillId="3" borderId="17" xfId="2" applyFont="1" applyFill="1" applyBorder="1" applyAlignment="1" applyProtection="1">
      <protection locked="0"/>
    </xf>
    <xf numFmtId="0" fontId="3" fillId="3" borderId="18" xfId="2" applyFont="1" applyFill="1" applyBorder="1" applyAlignment="1" applyProtection="1">
      <protection locked="0"/>
    </xf>
    <xf numFmtId="0" fontId="3" fillId="3" borderId="29" xfId="2" applyFont="1" applyFill="1" applyBorder="1" applyAlignment="1" applyProtection="1">
      <protection locked="0"/>
    </xf>
    <xf numFmtId="176" fontId="3" fillId="2" borderId="6" xfId="3" applyNumberFormat="1" applyFont="1" applyFill="1" applyBorder="1" applyAlignment="1" applyProtection="1">
      <alignment vertical="center"/>
    </xf>
    <xf numFmtId="38" fontId="3" fillId="2" borderId="6" xfId="1" applyFont="1" applyFill="1" applyBorder="1" applyAlignment="1" applyProtection="1">
      <alignment horizontal="right" vertical="center"/>
    </xf>
    <xf numFmtId="0" fontId="3" fillId="2" borderId="6" xfId="2" applyFont="1" applyFill="1" applyBorder="1" applyProtection="1"/>
    <xf numFmtId="38" fontId="3" fillId="2" borderId="17" xfId="3" applyFont="1" applyFill="1" applyBorder="1" applyAlignment="1" applyProtection="1">
      <alignment horizontal="right" vertical="center"/>
    </xf>
    <xf numFmtId="38" fontId="3" fillId="2" borderId="29" xfId="3" applyFont="1" applyFill="1" applyBorder="1" applyAlignment="1" applyProtection="1">
      <alignment horizontal="right" vertical="center"/>
    </xf>
    <xf numFmtId="0" fontId="3" fillId="3" borderId="1" xfId="2" applyFont="1" applyFill="1" applyBorder="1" applyAlignment="1" applyProtection="1">
      <alignment horizontal="left" vertical="center" wrapText="1"/>
      <protection locked="0"/>
    </xf>
    <xf numFmtId="0" fontId="3" fillId="3" borderId="24" xfId="2" applyFont="1" applyFill="1" applyBorder="1" applyAlignment="1" applyProtection="1">
      <alignment horizontal="left" vertical="center" wrapText="1"/>
      <protection locked="0"/>
    </xf>
    <xf numFmtId="0" fontId="7" fillId="2" borderId="6" xfId="2" applyFont="1" applyFill="1" applyBorder="1" applyAlignment="1" applyProtection="1">
      <alignment horizontal="center" vertical="center" wrapText="1"/>
    </xf>
    <xf numFmtId="0" fontId="8" fillId="2" borderId="3" xfId="2" applyFont="1" applyFill="1" applyBorder="1" applyAlignment="1" applyProtection="1">
      <alignment horizontal="center" vertical="center" wrapText="1"/>
    </xf>
    <xf numFmtId="0" fontId="8" fillId="2" borderId="6" xfId="2" applyFont="1" applyFill="1" applyBorder="1" applyAlignment="1" applyProtection="1">
      <alignment horizontal="center" vertical="center" wrapText="1"/>
    </xf>
    <xf numFmtId="0" fontId="9" fillId="2" borderId="3" xfId="2" applyFont="1" applyFill="1" applyBorder="1" applyAlignment="1" applyProtection="1">
      <alignment horizontal="left" vertical="center" wrapText="1"/>
      <protection locked="0"/>
    </xf>
    <xf numFmtId="0" fontId="9" fillId="2" borderId="4" xfId="2" applyFont="1" applyFill="1" applyBorder="1" applyAlignment="1" applyProtection="1">
      <alignment horizontal="left" vertical="center" wrapText="1"/>
      <protection locked="0"/>
    </xf>
    <xf numFmtId="0" fontId="3" fillId="3" borderId="6" xfId="2" applyFont="1" applyFill="1" applyBorder="1" applyAlignment="1" applyProtection="1">
      <alignment horizontal="left" vertical="center" wrapText="1"/>
      <protection locked="0"/>
    </xf>
    <xf numFmtId="0" fontId="3" fillId="3" borderId="7" xfId="2" applyFont="1" applyFill="1" applyBorder="1" applyAlignment="1" applyProtection="1">
      <alignment horizontal="left" vertical="center" wrapText="1"/>
      <protection locked="0"/>
    </xf>
    <xf numFmtId="0" fontId="3" fillId="2" borderId="6" xfId="2" applyFont="1" applyFill="1" applyBorder="1" applyAlignment="1" applyProtection="1">
      <alignment horizontal="center" vertical="center" wrapText="1"/>
      <protection locked="0"/>
    </xf>
    <xf numFmtId="0" fontId="3" fillId="2" borderId="7" xfId="2" applyFont="1" applyFill="1" applyBorder="1" applyAlignment="1" applyProtection="1">
      <alignment horizontal="center" vertical="center" wrapText="1"/>
      <protection locked="0"/>
    </xf>
    <xf numFmtId="0" fontId="3" fillId="2" borderId="6" xfId="2" applyFont="1" applyFill="1" applyBorder="1" applyAlignment="1" applyProtection="1">
      <alignment horizontal="left" vertical="center" wrapText="1"/>
      <protection locked="0"/>
    </xf>
    <xf numFmtId="0" fontId="3" fillId="2" borderId="7" xfId="2" applyFont="1" applyFill="1" applyBorder="1" applyAlignment="1" applyProtection="1">
      <alignment horizontal="left" vertical="center" wrapText="1"/>
      <protection locked="0"/>
    </xf>
    <xf numFmtId="0" fontId="3" fillId="3" borderId="6" xfId="2" applyFont="1" applyFill="1" applyBorder="1" applyAlignment="1" applyProtection="1">
      <alignment horizontal="center" vertical="center" wrapText="1"/>
      <protection locked="0"/>
    </xf>
    <xf numFmtId="0" fontId="7" fillId="2" borderId="22" xfId="2" applyFont="1" applyFill="1" applyBorder="1" applyAlignment="1" applyProtection="1">
      <alignment horizontal="center" vertical="center" wrapText="1"/>
    </xf>
    <xf numFmtId="0" fontId="7" fillId="2" borderId="23" xfId="2" applyFont="1" applyFill="1" applyBorder="1" applyAlignment="1" applyProtection="1">
      <alignment horizontal="center" vertical="center" wrapText="1"/>
    </xf>
    <xf numFmtId="0" fontId="7" fillId="2" borderId="55" xfId="2" applyFont="1" applyFill="1" applyBorder="1" applyAlignment="1" applyProtection="1">
      <alignment horizontal="center" vertical="center" wrapText="1"/>
    </xf>
    <xf numFmtId="176" fontId="3" fillId="2" borderId="45" xfId="3" applyNumberFormat="1" applyFont="1" applyFill="1" applyBorder="1" applyAlignment="1" applyProtection="1"/>
    <xf numFmtId="176" fontId="3" fillId="2" borderId="46" xfId="3" applyNumberFormat="1" applyFont="1" applyFill="1" applyBorder="1" applyAlignment="1" applyProtection="1"/>
    <xf numFmtId="0" fontId="7" fillId="2" borderId="53" xfId="2" applyFont="1" applyFill="1" applyBorder="1" applyAlignment="1" applyProtection="1">
      <alignment horizontal="center" vertical="center"/>
    </xf>
    <xf numFmtId="0" fontId="3" fillId="2" borderId="53" xfId="2" applyFont="1" applyFill="1" applyBorder="1" applyAlignment="1" applyProtection="1">
      <alignment horizontal="center" vertical="center" shrinkToFit="1"/>
    </xf>
    <xf numFmtId="0" fontId="3" fillId="2" borderId="54" xfId="2" applyFont="1" applyFill="1" applyBorder="1" applyAlignment="1" applyProtection="1">
      <alignment horizontal="center" vertical="center" shrinkToFit="1"/>
    </xf>
  </cellXfs>
  <cellStyles count="5">
    <cellStyle name="桁区切り" xfId="1" builtinId="6"/>
    <cellStyle name="桁区切り 2" xfId="3"/>
    <cellStyle name="標準" xfId="0" builtinId="0"/>
    <cellStyle name="標準 2" xfId="4"/>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22826;&#30000;&#12373;&#12435;&#12408;\&#25945;&#31185;&#26360;\&#35500;&#26126;&#20250;&#29992;\R2&#24180;&#24230;\R2kenshisutemu.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読んでください！"/>
      <sheetName val="手順"/>
      <sheetName val="一覧"/>
      <sheetName val="報告書"/>
      <sheetName val="需要票"/>
      <sheetName val="報告書元"/>
      <sheetName val="需要票元"/>
      <sheetName val="一般図書一覧"/>
      <sheetName val="R2kenshisutemu"/>
    </sheetNames>
    <sheetDataSet>
      <sheetData sheetId="0"/>
      <sheetData sheetId="1"/>
      <sheetData sheetId="2"/>
      <sheetData sheetId="3"/>
      <sheetData sheetId="4"/>
      <sheetData sheetId="5"/>
      <sheetData sheetId="6"/>
      <sheetData sheetId="7"/>
      <sheetData sheetId="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E4" sqref="E4"/>
    </sheetView>
  </sheetViews>
  <sheetFormatPr defaultRowHeight="18.75" x14ac:dyDescent="0.4"/>
  <cols>
    <col min="1" max="1" width="21.375" bestFit="1" customWidth="1"/>
  </cols>
  <sheetData>
    <row r="1" spans="1:9" x14ac:dyDescent="0.4">
      <c r="A1" t="s">
        <v>41</v>
      </c>
      <c r="B1" t="s">
        <v>44</v>
      </c>
      <c r="C1" t="s">
        <v>45</v>
      </c>
      <c r="D1" t="s">
        <v>46</v>
      </c>
      <c r="E1" t="s">
        <v>47</v>
      </c>
      <c r="F1" t="s">
        <v>48</v>
      </c>
      <c r="G1" t="s">
        <v>49</v>
      </c>
      <c r="H1" t="s">
        <v>50</v>
      </c>
      <c r="I1" t="s">
        <v>36</v>
      </c>
    </row>
    <row r="2" spans="1:9" x14ac:dyDescent="0.4">
      <c r="A2" t="s">
        <v>42</v>
      </c>
      <c r="B2" t="s">
        <v>79</v>
      </c>
      <c r="C2" t="s">
        <v>51</v>
      </c>
      <c r="D2" t="s">
        <v>50</v>
      </c>
      <c r="E2" t="s">
        <v>36</v>
      </c>
      <c r="F2" t="s">
        <v>53</v>
      </c>
      <c r="G2" t="s">
        <v>53</v>
      </c>
      <c r="H2" t="s">
        <v>53</v>
      </c>
      <c r="I2" t="s">
        <v>53</v>
      </c>
    </row>
    <row r="3" spans="1:9" x14ac:dyDescent="0.4">
      <c r="A3" t="s">
        <v>43</v>
      </c>
      <c r="B3" t="s">
        <v>52</v>
      </c>
      <c r="C3" t="s">
        <v>51</v>
      </c>
      <c r="D3" t="s">
        <v>36</v>
      </c>
      <c r="E3" t="s">
        <v>53</v>
      </c>
      <c r="F3" t="s">
        <v>53</v>
      </c>
      <c r="G3" t="s">
        <v>53</v>
      </c>
      <c r="H3" t="s">
        <v>53</v>
      </c>
      <c r="I3" t="s">
        <v>53</v>
      </c>
    </row>
    <row r="5" spans="1:9" x14ac:dyDescent="0.4">
      <c r="A5" s="39" t="s">
        <v>75</v>
      </c>
      <c r="B5" s="39" t="s">
        <v>76</v>
      </c>
    </row>
    <row r="6" spans="1:9" x14ac:dyDescent="0.4">
      <c r="A6" s="39" t="s">
        <v>74</v>
      </c>
      <c r="B6" s="39" t="s">
        <v>42</v>
      </c>
    </row>
  </sheetData>
  <phoneticPr fontId="4"/>
  <dataValidations count="1">
    <dataValidation type="list" allowBlank="1" showInputMessage="1" showErrorMessage="1" sqref="B6">
      <formula1>$A$1:$A$3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5"/>
  <sheetViews>
    <sheetView tabSelected="1" view="pageBreakPreview" zoomScale="115" zoomScaleNormal="100" zoomScaleSheetLayoutView="115" workbookViewId="0">
      <selection activeCell="E3" sqref="E3:M3"/>
    </sheetView>
  </sheetViews>
  <sheetFormatPr defaultRowHeight="18.75" x14ac:dyDescent="0.4"/>
  <cols>
    <col min="1" max="1" width="13.625" style="31" customWidth="1"/>
    <col min="2" max="2" width="2.625" style="31" customWidth="1"/>
    <col min="3" max="4" width="8.625" style="32" customWidth="1"/>
    <col min="5" max="12" width="6.625" style="31" customWidth="1"/>
    <col min="13" max="13" width="2.625" style="31" customWidth="1"/>
    <col min="14" max="16384" width="9" style="3"/>
  </cols>
  <sheetData>
    <row r="1" spans="1:21" x14ac:dyDescent="0.4">
      <c r="A1" s="1" t="s">
        <v>0</v>
      </c>
      <c r="B1" s="1"/>
      <c r="C1" s="2"/>
      <c r="D1" s="2"/>
      <c r="E1" s="1"/>
      <c r="F1" s="1"/>
      <c r="G1" s="1"/>
      <c r="H1" s="1"/>
      <c r="I1" s="1"/>
      <c r="J1" s="1"/>
      <c r="K1" s="1"/>
      <c r="L1" s="1"/>
      <c r="M1" s="1"/>
    </row>
    <row r="2" spans="1:21" ht="30" customHeight="1" thickBot="1" x14ac:dyDescent="0.45">
      <c r="A2" s="99" t="str">
        <f>"松江市"&amp;管理者用!$B$5&amp;"（"&amp;管理者用!$B$6&amp;")　事業計画書"</f>
        <v>松江市販路開拓支援事業補助金（海外進出支援事業)　事業計画書</v>
      </c>
      <c r="B2" s="99"/>
      <c r="C2" s="99"/>
      <c r="D2" s="99"/>
      <c r="E2" s="99"/>
      <c r="F2" s="99"/>
      <c r="G2" s="99"/>
      <c r="H2" s="99"/>
      <c r="I2" s="99"/>
      <c r="J2" s="99"/>
      <c r="K2" s="99"/>
      <c r="L2" s="99"/>
      <c r="M2" s="99"/>
    </row>
    <row r="3" spans="1:21" s="4" customFormat="1" ht="18.75" customHeight="1" x14ac:dyDescent="0.4">
      <c r="A3" s="100" t="s">
        <v>1</v>
      </c>
      <c r="B3" s="103" t="s">
        <v>2</v>
      </c>
      <c r="C3" s="103"/>
      <c r="D3" s="103"/>
      <c r="E3" s="104"/>
      <c r="F3" s="104"/>
      <c r="G3" s="104"/>
      <c r="H3" s="104"/>
      <c r="I3" s="104"/>
      <c r="J3" s="104"/>
      <c r="K3" s="104"/>
      <c r="L3" s="104"/>
      <c r="M3" s="105"/>
      <c r="N3" s="3"/>
      <c r="O3" s="3"/>
      <c r="P3" s="3"/>
      <c r="Q3" s="3"/>
      <c r="R3" s="3"/>
      <c r="S3" s="3"/>
      <c r="T3" s="3"/>
      <c r="U3" s="3"/>
    </row>
    <row r="4" spans="1:21" s="4" customFormat="1" ht="18.75" customHeight="1" x14ac:dyDescent="0.4">
      <c r="A4" s="101"/>
      <c r="B4" s="63" t="s">
        <v>3</v>
      </c>
      <c r="C4" s="63"/>
      <c r="D4" s="63"/>
      <c r="E4" s="106"/>
      <c r="F4" s="106"/>
      <c r="G4" s="106"/>
      <c r="H4" s="106"/>
      <c r="I4" s="106"/>
      <c r="J4" s="106"/>
      <c r="K4" s="106"/>
      <c r="L4" s="106"/>
      <c r="M4" s="107"/>
      <c r="N4" s="3"/>
      <c r="O4" s="3"/>
      <c r="P4" s="3"/>
      <c r="Q4" s="3"/>
      <c r="R4" s="3"/>
      <c r="S4" s="3"/>
      <c r="T4" s="3"/>
      <c r="U4" s="3"/>
    </row>
    <row r="5" spans="1:21" s="4" customFormat="1" ht="18.75" customHeight="1" x14ac:dyDescent="0.4">
      <c r="A5" s="101"/>
      <c r="B5" s="84" t="s">
        <v>4</v>
      </c>
      <c r="C5" s="108"/>
      <c r="D5" s="85"/>
      <c r="E5" s="5" t="s">
        <v>5</v>
      </c>
      <c r="F5" s="40"/>
      <c r="G5" s="6" t="s">
        <v>6</v>
      </c>
      <c r="H5" s="110"/>
      <c r="I5" s="111"/>
      <c r="J5" s="7"/>
      <c r="K5" s="7"/>
      <c r="L5" s="7"/>
      <c r="M5" s="8"/>
      <c r="N5" s="3"/>
      <c r="O5" s="3"/>
      <c r="P5" s="3"/>
      <c r="Q5" s="3"/>
      <c r="R5" s="3"/>
      <c r="S5" s="3"/>
      <c r="T5" s="3"/>
      <c r="U5" s="3"/>
    </row>
    <row r="6" spans="1:21" s="4" customFormat="1" x14ac:dyDescent="0.4">
      <c r="A6" s="101"/>
      <c r="B6" s="86"/>
      <c r="C6" s="109"/>
      <c r="D6" s="87"/>
      <c r="E6" s="112"/>
      <c r="F6" s="113"/>
      <c r="G6" s="113"/>
      <c r="H6" s="113"/>
      <c r="I6" s="113"/>
      <c r="J6" s="113"/>
      <c r="K6" s="113"/>
      <c r="L6" s="113"/>
      <c r="M6" s="114"/>
      <c r="N6" s="3"/>
      <c r="O6" s="3"/>
      <c r="P6" s="3"/>
      <c r="Q6" s="3"/>
      <c r="R6" s="3"/>
      <c r="S6" s="3"/>
      <c r="T6" s="3"/>
      <c r="U6" s="3"/>
    </row>
    <row r="7" spans="1:21" s="4" customFormat="1" ht="18.75" customHeight="1" x14ac:dyDescent="0.4">
      <c r="A7" s="101"/>
      <c r="B7" s="63" t="s">
        <v>7</v>
      </c>
      <c r="C7" s="63"/>
      <c r="D7" s="63"/>
      <c r="E7" s="9" t="s">
        <v>8</v>
      </c>
      <c r="F7" s="115"/>
      <c r="G7" s="115"/>
      <c r="H7" s="10" t="s">
        <v>9</v>
      </c>
      <c r="I7" s="116"/>
      <c r="J7" s="116"/>
      <c r="K7" s="116"/>
      <c r="L7" s="116"/>
      <c r="M7" s="117"/>
      <c r="N7" s="3"/>
      <c r="O7" s="3"/>
      <c r="P7" s="3"/>
      <c r="Q7" s="3"/>
      <c r="R7" s="3"/>
      <c r="S7" s="3"/>
      <c r="T7" s="3"/>
      <c r="U7" s="3"/>
    </row>
    <row r="8" spans="1:21" s="4" customFormat="1" ht="24.95" customHeight="1" x14ac:dyDescent="0.4">
      <c r="A8" s="101"/>
      <c r="B8" s="63"/>
      <c r="C8" s="63"/>
      <c r="D8" s="63"/>
      <c r="E8" s="118" t="s">
        <v>10</v>
      </c>
      <c r="F8" s="119"/>
      <c r="G8" s="119"/>
      <c r="H8" s="119"/>
      <c r="I8" s="119"/>
      <c r="J8" s="119"/>
      <c r="K8" s="119"/>
      <c r="L8" s="119"/>
      <c r="M8" s="120"/>
      <c r="N8" s="3"/>
      <c r="O8" s="3"/>
      <c r="P8" s="3"/>
      <c r="Q8" s="3"/>
      <c r="R8" s="3"/>
      <c r="S8" s="3"/>
      <c r="T8" s="3"/>
      <c r="U8" s="3"/>
    </row>
    <row r="9" spans="1:21" s="4" customFormat="1" ht="60" customHeight="1" x14ac:dyDescent="0.4">
      <c r="A9" s="101"/>
      <c r="B9" s="63" t="s">
        <v>11</v>
      </c>
      <c r="C9" s="63"/>
      <c r="D9" s="63"/>
      <c r="E9" s="60"/>
      <c r="F9" s="58"/>
      <c r="G9" s="58"/>
      <c r="H9" s="58"/>
      <c r="I9" s="58"/>
      <c r="J9" s="58"/>
      <c r="K9" s="58"/>
      <c r="L9" s="58"/>
      <c r="M9" s="59"/>
      <c r="N9" s="3"/>
      <c r="O9" s="3"/>
      <c r="P9" s="3"/>
      <c r="Q9" s="3"/>
      <c r="R9" s="3"/>
      <c r="S9" s="3"/>
      <c r="T9" s="3"/>
      <c r="U9" s="3"/>
    </row>
    <row r="10" spans="1:21" s="4" customFormat="1" ht="18.75" customHeight="1" x14ac:dyDescent="0.4">
      <c r="A10" s="101"/>
      <c r="B10" s="63" t="s">
        <v>12</v>
      </c>
      <c r="C10" s="63"/>
      <c r="D10" s="63"/>
      <c r="E10" s="96"/>
      <c r="F10" s="97"/>
      <c r="G10" s="97"/>
      <c r="H10" s="11" t="s">
        <v>13</v>
      </c>
      <c r="I10" s="12" t="s">
        <v>14</v>
      </c>
      <c r="J10" s="12"/>
      <c r="K10" s="98"/>
      <c r="L10" s="98"/>
      <c r="M10" s="13" t="s">
        <v>15</v>
      </c>
      <c r="N10" s="3"/>
      <c r="O10" s="3"/>
      <c r="P10" s="3"/>
      <c r="Q10" s="3"/>
      <c r="R10" s="3"/>
      <c r="S10" s="3"/>
      <c r="T10" s="3"/>
      <c r="U10" s="3"/>
    </row>
    <row r="11" spans="1:21" s="4" customFormat="1" ht="19.5" thickBot="1" x14ac:dyDescent="0.45">
      <c r="A11" s="102"/>
      <c r="B11" s="121" t="s">
        <v>16</v>
      </c>
      <c r="C11" s="121"/>
      <c r="D11" s="121"/>
      <c r="E11" s="93"/>
      <c r="F11" s="94"/>
      <c r="G11" s="94"/>
      <c r="H11" s="94"/>
      <c r="I11" s="14" t="s">
        <v>17</v>
      </c>
      <c r="J11" s="95"/>
      <c r="K11" s="95"/>
      <c r="L11" s="95"/>
      <c r="M11" s="15" t="s">
        <v>18</v>
      </c>
      <c r="N11" s="3"/>
      <c r="O11" s="3"/>
      <c r="P11" s="3"/>
      <c r="Q11" s="3"/>
      <c r="R11" s="3"/>
      <c r="S11" s="3"/>
      <c r="T11" s="3"/>
      <c r="U11" s="3"/>
    </row>
    <row r="12" spans="1:21" s="4" customFormat="1" ht="80.099999999999994" customHeight="1" x14ac:dyDescent="0.4">
      <c r="A12" s="122" t="s">
        <v>57</v>
      </c>
      <c r="B12" s="125" t="s">
        <v>58</v>
      </c>
      <c r="C12" s="125"/>
      <c r="D12" s="125"/>
      <c r="E12" s="126"/>
      <c r="F12" s="127"/>
      <c r="G12" s="127"/>
      <c r="H12" s="127"/>
      <c r="I12" s="127"/>
      <c r="J12" s="127"/>
      <c r="K12" s="127"/>
      <c r="L12" s="127"/>
      <c r="M12" s="128"/>
      <c r="N12" s="3"/>
      <c r="O12" s="3"/>
      <c r="P12" s="3"/>
      <c r="Q12" s="3"/>
      <c r="R12" s="3"/>
    </row>
    <row r="13" spans="1:21" s="4" customFormat="1" ht="30" customHeight="1" x14ac:dyDescent="0.4">
      <c r="A13" s="123"/>
      <c r="B13" s="136" t="s">
        <v>59</v>
      </c>
      <c r="C13" s="137"/>
      <c r="D13" s="129" t="s">
        <v>60</v>
      </c>
      <c r="E13" s="142" t="s">
        <v>78</v>
      </c>
      <c r="F13" s="143"/>
      <c r="G13" s="143"/>
      <c r="H13" s="143"/>
      <c r="I13" s="143"/>
      <c r="J13" s="143"/>
      <c r="K13" s="143"/>
      <c r="L13" s="143"/>
      <c r="M13" s="144"/>
      <c r="N13" s="3"/>
      <c r="O13" s="3"/>
      <c r="P13" s="3"/>
      <c r="Q13" s="3"/>
      <c r="R13" s="3"/>
    </row>
    <row r="14" spans="1:21" s="4" customFormat="1" ht="120" customHeight="1" x14ac:dyDescent="0.4">
      <c r="A14" s="123"/>
      <c r="B14" s="138"/>
      <c r="C14" s="139"/>
      <c r="D14" s="131"/>
      <c r="E14" s="60"/>
      <c r="F14" s="58"/>
      <c r="G14" s="58"/>
      <c r="H14" s="58"/>
      <c r="I14" s="58"/>
      <c r="J14" s="58"/>
      <c r="K14" s="58"/>
      <c r="L14" s="58"/>
      <c r="M14" s="59"/>
      <c r="N14" s="3"/>
      <c r="O14" s="3"/>
      <c r="P14" s="3"/>
      <c r="Q14" s="3"/>
      <c r="R14" s="3"/>
    </row>
    <row r="15" spans="1:21" s="4" customFormat="1" ht="39.950000000000003" customHeight="1" x14ac:dyDescent="0.4">
      <c r="A15" s="123"/>
      <c r="B15" s="138"/>
      <c r="C15" s="139"/>
      <c r="D15" s="41" t="s">
        <v>62</v>
      </c>
      <c r="E15" s="60"/>
      <c r="F15" s="58"/>
      <c r="G15" s="58"/>
      <c r="H15" s="58"/>
      <c r="I15" s="58"/>
      <c r="J15" s="58"/>
      <c r="K15" s="58"/>
      <c r="L15" s="58"/>
      <c r="M15" s="59"/>
      <c r="N15" s="3"/>
      <c r="O15" s="3"/>
      <c r="P15" s="3"/>
      <c r="Q15" s="3"/>
      <c r="R15" s="3"/>
    </row>
    <row r="16" spans="1:21" s="4" customFormat="1" x14ac:dyDescent="0.4">
      <c r="A16" s="123"/>
      <c r="B16" s="138"/>
      <c r="C16" s="139"/>
      <c r="D16" s="129" t="s">
        <v>65</v>
      </c>
      <c r="E16" s="132" t="s">
        <v>63</v>
      </c>
      <c r="F16" s="133"/>
      <c r="G16" s="134" t="s">
        <v>64</v>
      </c>
      <c r="H16" s="134"/>
      <c r="I16" s="134"/>
      <c r="J16" s="134"/>
      <c r="K16" s="134"/>
      <c r="L16" s="134"/>
      <c r="M16" s="135"/>
      <c r="N16" s="3"/>
      <c r="O16" s="3"/>
      <c r="P16" s="3"/>
      <c r="Q16" s="3"/>
      <c r="R16" s="3"/>
    </row>
    <row r="17" spans="1:21" s="4" customFormat="1" ht="39.950000000000003" customHeight="1" x14ac:dyDescent="0.4">
      <c r="A17" s="123"/>
      <c r="B17" s="138"/>
      <c r="C17" s="139"/>
      <c r="D17" s="130"/>
      <c r="E17" s="132" t="s">
        <v>66</v>
      </c>
      <c r="F17" s="133"/>
      <c r="G17" s="145" t="s">
        <v>67</v>
      </c>
      <c r="H17" s="145"/>
      <c r="I17" s="145"/>
      <c r="J17" s="145"/>
      <c r="K17" s="145"/>
      <c r="L17" s="145"/>
      <c r="M17" s="146"/>
      <c r="N17" s="3"/>
      <c r="O17" s="3"/>
      <c r="P17" s="3"/>
      <c r="Q17" s="3"/>
      <c r="R17" s="3"/>
    </row>
    <row r="18" spans="1:21" s="4" customFormat="1" ht="39.950000000000003" customHeight="1" x14ac:dyDescent="0.4">
      <c r="A18" s="123"/>
      <c r="B18" s="138"/>
      <c r="C18" s="139"/>
      <c r="D18" s="130"/>
      <c r="E18" s="147"/>
      <c r="F18" s="148"/>
      <c r="G18" s="58"/>
      <c r="H18" s="58"/>
      <c r="I18" s="58"/>
      <c r="J18" s="58"/>
      <c r="K18" s="58"/>
      <c r="L18" s="58"/>
      <c r="M18" s="59"/>
      <c r="N18" s="3"/>
      <c r="O18" s="3"/>
      <c r="P18" s="3"/>
      <c r="Q18" s="3"/>
      <c r="R18" s="3"/>
    </row>
    <row r="19" spans="1:21" s="4" customFormat="1" ht="39.950000000000003" customHeight="1" x14ac:dyDescent="0.4">
      <c r="A19" s="123"/>
      <c r="B19" s="138"/>
      <c r="C19" s="139"/>
      <c r="D19" s="130"/>
      <c r="E19" s="147"/>
      <c r="F19" s="148"/>
      <c r="G19" s="58"/>
      <c r="H19" s="58"/>
      <c r="I19" s="58"/>
      <c r="J19" s="58"/>
      <c r="K19" s="58"/>
      <c r="L19" s="58"/>
      <c r="M19" s="59"/>
      <c r="N19" s="3"/>
      <c r="O19" s="3"/>
      <c r="P19" s="3"/>
      <c r="Q19" s="3"/>
      <c r="R19" s="3"/>
    </row>
    <row r="20" spans="1:21" s="4" customFormat="1" ht="39.950000000000003" customHeight="1" x14ac:dyDescent="0.4">
      <c r="A20" s="123"/>
      <c r="B20" s="138"/>
      <c r="C20" s="139"/>
      <c r="D20" s="130"/>
      <c r="E20" s="147"/>
      <c r="F20" s="148"/>
      <c r="G20" s="58"/>
      <c r="H20" s="58"/>
      <c r="I20" s="58"/>
      <c r="J20" s="58"/>
      <c r="K20" s="58"/>
      <c r="L20" s="58"/>
      <c r="M20" s="59"/>
      <c r="N20" s="3"/>
      <c r="O20" s="3"/>
      <c r="P20" s="3"/>
      <c r="Q20" s="3"/>
      <c r="R20" s="3"/>
    </row>
    <row r="21" spans="1:21" s="4" customFormat="1" ht="39.950000000000003" customHeight="1" x14ac:dyDescent="0.4">
      <c r="A21" s="123"/>
      <c r="B21" s="138"/>
      <c r="C21" s="139"/>
      <c r="D21" s="131"/>
      <c r="E21" s="147"/>
      <c r="F21" s="148"/>
      <c r="G21" s="58"/>
      <c r="H21" s="58"/>
      <c r="I21" s="58"/>
      <c r="J21" s="58"/>
      <c r="K21" s="58"/>
      <c r="L21" s="58"/>
      <c r="M21" s="59"/>
      <c r="N21" s="3"/>
      <c r="O21" s="3"/>
      <c r="P21" s="3"/>
      <c r="Q21" s="3"/>
      <c r="R21" s="3"/>
    </row>
    <row r="22" spans="1:21" s="4" customFormat="1" ht="80.099999999999994" customHeight="1" thickBot="1" x14ac:dyDescent="0.45">
      <c r="A22" s="124"/>
      <c r="B22" s="140"/>
      <c r="C22" s="141"/>
      <c r="D22" s="36" t="s">
        <v>61</v>
      </c>
      <c r="E22" s="55"/>
      <c r="F22" s="56"/>
      <c r="G22" s="56"/>
      <c r="H22" s="56"/>
      <c r="I22" s="56"/>
      <c r="J22" s="56"/>
      <c r="K22" s="56"/>
      <c r="L22" s="56"/>
      <c r="M22" s="57"/>
      <c r="N22" s="3"/>
      <c r="O22" s="3"/>
      <c r="P22" s="34"/>
      <c r="Q22" s="3"/>
      <c r="R22" s="3"/>
    </row>
    <row r="23" spans="1:21" s="4" customFormat="1" x14ac:dyDescent="0.4">
      <c r="A23" s="75" t="s">
        <v>20</v>
      </c>
      <c r="B23" s="16"/>
      <c r="C23" s="17" t="s">
        <v>21</v>
      </c>
      <c r="D23" s="18"/>
      <c r="E23" s="19"/>
      <c r="F23" s="19"/>
      <c r="G23" s="19"/>
      <c r="H23" s="19"/>
      <c r="I23" s="19"/>
      <c r="J23" s="19"/>
      <c r="K23" s="19"/>
      <c r="L23" s="20" t="s">
        <v>22</v>
      </c>
      <c r="M23" s="21"/>
      <c r="N23" s="3"/>
      <c r="O23" s="3"/>
      <c r="P23" s="3"/>
      <c r="Q23" s="3"/>
      <c r="R23" s="3"/>
      <c r="S23" s="3"/>
      <c r="T23" s="3"/>
      <c r="U23" s="3"/>
    </row>
    <row r="24" spans="1:21" s="4" customFormat="1" x14ac:dyDescent="0.4">
      <c r="A24" s="76"/>
      <c r="B24" s="22"/>
      <c r="C24" s="23" t="s">
        <v>23</v>
      </c>
      <c r="D24" s="63" t="s">
        <v>24</v>
      </c>
      <c r="E24" s="63"/>
      <c r="F24" s="79" t="s">
        <v>25</v>
      </c>
      <c r="G24" s="79"/>
      <c r="H24" s="79"/>
      <c r="I24" s="79"/>
      <c r="J24" s="79"/>
      <c r="K24" s="79"/>
      <c r="L24" s="79"/>
      <c r="M24" s="24"/>
      <c r="N24" s="3"/>
      <c r="O24" s="3"/>
      <c r="P24" s="3"/>
      <c r="Q24" s="3"/>
      <c r="R24" s="3"/>
      <c r="S24" s="3"/>
      <c r="T24" s="3"/>
      <c r="U24" s="3"/>
    </row>
    <row r="25" spans="1:21" s="4" customFormat="1" x14ac:dyDescent="0.4">
      <c r="A25" s="76"/>
      <c r="B25" s="22"/>
      <c r="C25" s="25" t="s">
        <v>26</v>
      </c>
      <c r="D25" s="80">
        <f>D28-SUM(D26:E27)</f>
        <v>0</v>
      </c>
      <c r="E25" s="80"/>
      <c r="F25" s="81"/>
      <c r="G25" s="81"/>
      <c r="H25" s="81"/>
      <c r="I25" s="81"/>
      <c r="J25" s="81"/>
      <c r="K25" s="81"/>
      <c r="L25" s="81"/>
      <c r="M25" s="24"/>
      <c r="N25" s="3">
        <v>1</v>
      </c>
      <c r="O25" s="3"/>
      <c r="P25" s="3"/>
      <c r="Q25" s="3"/>
      <c r="R25" s="3"/>
      <c r="S25" s="3"/>
      <c r="T25" s="3"/>
      <c r="U25" s="3"/>
    </row>
    <row r="26" spans="1:21" s="4" customFormat="1" x14ac:dyDescent="0.4">
      <c r="A26" s="76"/>
      <c r="B26" s="22"/>
      <c r="C26" s="23" t="s">
        <v>27</v>
      </c>
      <c r="D26" s="80">
        <f>$K$38</f>
        <v>0</v>
      </c>
      <c r="E26" s="80"/>
      <c r="F26" s="81" t="str">
        <f>"松江市"&amp;管理者用!$B$5</f>
        <v>松江市販路開拓支援事業補助金</v>
      </c>
      <c r="G26" s="81"/>
      <c r="H26" s="81"/>
      <c r="I26" s="81"/>
      <c r="J26" s="81"/>
      <c r="K26" s="81"/>
      <c r="L26" s="81"/>
      <c r="M26" s="24"/>
      <c r="N26" s="3">
        <v>2</v>
      </c>
      <c r="O26" s="3"/>
      <c r="P26" s="3"/>
      <c r="Q26" s="3"/>
      <c r="R26" s="3"/>
      <c r="S26" s="3"/>
      <c r="T26" s="3"/>
      <c r="U26" s="3"/>
    </row>
    <row r="27" spans="1:21" s="4" customFormat="1" x14ac:dyDescent="0.4">
      <c r="A27" s="76"/>
      <c r="B27" s="22"/>
      <c r="C27" s="23" t="s">
        <v>28</v>
      </c>
      <c r="D27" s="82"/>
      <c r="E27" s="82"/>
      <c r="F27" s="83"/>
      <c r="G27" s="83"/>
      <c r="H27" s="83"/>
      <c r="I27" s="83"/>
      <c r="J27" s="83"/>
      <c r="K27" s="83"/>
      <c r="L27" s="83"/>
      <c r="M27" s="24"/>
      <c r="N27" s="3">
        <v>3</v>
      </c>
      <c r="O27" s="3"/>
      <c r="P27" s="3"/>
      <c r="Q27" s="3"/>
      <c r="R27" s="3"/>
      <c r="S27" s="3"/>
      <c r="T27" s="3"/>
      <c r="U27" s="3"/>
    </row>
    <row r="28" spans="1:21" s="4" customFormat="1" x14ac:dyDescent="0.4">
      <c r="A28" s="76"/>
      <c r="B28" s="22"/>
      <c r="C28" s="23" t="s">
        <v>29</v>
      </c>
      <c r="D28" s="80">
        <f>E37</f>
        <v>0</v>
      </c>
      <c r="E28" s="80"/>
      <c r="F28" s="81"/>
      <c r="G28" s="81"/>
      <c r="H28" s="81"/>
      <c r="I28" s="81"/>
      <c r="J28" s="81"/>
      <c r="K28" s="81"/>
      <c r="L28" s="81"/>
      <c r="M28" s="24"/>
      <c r="N28" s="3">
        <v>4</v>
      </c>
      <c r="O28" s="3"/>
      <c r="P28" s="3"/>
      <c r="Q28" s="3"/>
      <c r="R28" s="3"/>
      <c r="S28" s="3"/>
      <c r="T28" s="3"/>
      <c r="U28" s="3"/>
    </row>
    <row r="29" spans="1:21" s="4" customFormat="1" x14ac:dyDescent="0.4">
      <c r="A29" s="76"/>
      <c r="B29" s="22"/>
      <c r="C29" s="26"/>
      <c r="D29" s="26"/>
      <c r="E29" s="27"/>
      <c r="F29" s="27"/>
      <c r="G29" s="27"/>
      <c r="H29" s="27"/>
      <c r="I29" s="27"/>
      <c r="J29" s="27"/>
      <c r="K29" s="27"/>
      <c r="L29" s="27"/>
      <c r="M29" s="24"/>
      <c r="N29" s="3"/>
      <c r="O29" s="3"/>
      <c r="P29" s="3"/>
      <c r="Q29" s="3"/>
      <c r="R29" s="3"/>
      <c r="S29" s="3"/>
      <c r="T29" s="3"/>
      <c r="U29" s="3"/>
    </row>
    <row r="30" spans="1:21" s="4" customFormat="1" x14ac:dyDescent="0.4">
      <c r="A30" s="76"/>
      <c r="B30" s="22"/>
      <c r="C30" s="28" t="s">
        <v>30</v>
      </c>
      <c r="D30" s="26"/>
      <c r="E30" s="27"/>
      <c r="F30" s="27"/>
      <c r="G30" s="27"/>
      <c r="H30" s="27"/>
      <c r="I30" s="27"/>
      <c r="J30" s="27"/>
      <c r="K30" s="27"/>
      <c r="L30" s="29" t="s">
        <v>22</v>
      </c>
      <c r="M30" s="24"/>
      <c r="N30" s="3"/>
      <c r="O30" s="3"/>
      <c r="P30" s="3"/>
      <c r="Q30" s="3"/>
      <c r="R30" s="3"/>
      <c r="S30" s="3"/>
      <c r="T30" s="3"/>
      <c r="U30" s="3"/>
    </row>
    <row r="31" spans="1:21" s="4" customFormat="1" ht="30" customHeight="1" x14ac:dyDescent="0.4">
      <c r="A31" s="76"/>
      <c r="B31" s="22"/>
      <c r="C31" s="84" t="s">
        <v>31</v>
      </c>
      <c r="D31" s="85"/>
      <c r="E31" s="88" t="s">
        <v>32</v>
      </c>
      <c r="F31" s="89"/>
      <c r="G31" s="92" t="s">
        <v>33</v>
      </c>
      <c r="H31" s="92"/>
      <c r="I31" s="92"/>
      <c r="J31" s="92"/>
      <c r="K31" s="88" t="s">
        <v>34</v>
      </c>
      <c r="L31" s="89"/>
      <c r="M31" s="24"/>
      <c r="N31" s="3"/>
      <c r="O31" s="3"/>
      <c r="P31" s="3"/>
      <c r="Q31" s="3"/>
      <c r="R31" s="3"/>
      <c r="S31" s="3"/>
      <c r="T31" s="3"/>
      <c r="U31" s="3"/>
    </row>
    <row r="32" spans="1:21" s="4" customFormat="1" ht="30" customHeight="1" x14ac:dyDescent="0.4">
      <c r="A32" s="76"/>
      <c r="B32" s="22"/>
      <c r="C32" s="86"/>
      <c r="D32" s="87"/>
      <c r="E32" s="90"/>
      <c r="F32" s="91"/>
      <c r="G32" s="92" t="s">
        <v>35</v>
      </c>
      <c r="H32" s="92"/>
      <c r="I32" s="74" t="s">
        <v>36</v>
      </c>
      <c r="J32" s="74"/>
      <c r="K32" s="90"/>
      <c r="L32" s="91"/>
      <c r="M32" s="24"/>
      <c r="N32" s="3"/>
      <c r="O32" s="3"/>
      <c r="P32" s="3"/>
      <c r="Q32" s="3"/>
      <c r="R32" s="3"/>
      <c r="S32" s="3"/>
      <c r="T32" s="3"/>
      <c r="U32" s="3"/>
    </row>
    <row r="33" spans="1:21" s="4" customFormat="1" x14ac:dyDescent="0.4">
      <c r="A33" s="76"/>
      <c r="B33" s="22"/>
      <c r="C33" s="71" t="str">
        <f>VLOOKUP(管理者用!$B$6,管理者用!$A$1:$I$3,$N33+1,0)</f>
        <v>海外渡航費</v>
      </c>
      <c r="D33" s="71"/>
      <c r="E33" s="72"/>
      <c r="F33" s="72"/>
      <c r="G33" s="72"/>
      <c r="H33" s="72"/>
      <c r="I33" s="73"/>
      <c r="J33" s="73"/>
      <c r="K33" s="65">
        <f>IFERROR(SUM($E33,-$G33,-$I33),"")</f>
        <v>0</v>
      </c>
      <c r="L33" s="66"/>
      <c r="M33" s="24"/>
      <c r="N33" s="3">
        <v>1</v>
      </c>
      <c r="O33" s="3"/>
      <c r="P33" s="3"/>
      <c r="Q33" s="3"/>
      <c r="R33" s="3"/>
      <c r="S33" s="3"/>
      <c r="T33" s="3"/>
      <c r="U33" s="3"/>
    </row>
    <row r="34" spans="1:21" s="4" customFormat="1" x14ac:dyDescent="0.4">
      <c r="A34" s="76"/>
      <c r="B34" s="22"/>
      <c r="C34" s="71" t="str">
        <f>VLOOKUP(管理者用!$B$6,管理者用!$A$1:$I$3,$N34+1,0)</f>
        <v>製作費</v>
      </c>
      <c r="D34" s="71"/>
      <c r="E34" s="72"/>
      <c r="F34" s="72"/>
      <c r="G34" s="72"/>
      <c r="H34" s="72"/>
      <c r="I34" s="73"/>
      <c r="J34" s="73"/>
      <c r="K34" s="65">
        <f t="shared" ref="K34:K36" si="0">IFERROR(SUM($E34,-$G34,-$I34),"")</f>
        <v>0</v>
      </c>
      <c r="L34" s="66"/>
      <c r="M34" s="24"/>
      <c r="N34" s="3">
        <v>2</v>
      </c>
      <c r="O34" s="3"/>
      <c r="P34" s="3"/>
      <c r="Q34" s="3"/>
      <c r="R34" s="3"/>
      <c r="S34" s="3"/>
      <c r="T34" s="3"/>
      <c r="U34" s="3"/>
    </row>
    <row r="35" spans="1:21" s="4" customFormat="1" x14ac:dyDescent="0.4">
      <c r="A35" s="76"/>
      <c r="B35" s="22"/>
      <c r="C35" s="71" t="str">
        <f>VLOOKUP(管理者用!$B$6,管理者用!$A$1:$I$3,$N35+1,0)</f>
        <v>役務費</v>
      </c>
      <c r="D35" s="71"/>
      <c r="E35" s="72"/>
      <c r="F35" s="72"/>
      <c r="G35" s="72"/>
      <c r="H35" s="72"/>
      <c r="I35" s="73"/>
      <c r="J35" s="73"/>
      <c r="K35" s="65">
        <f t="shared" si="0"/>
        <v>0</v>
      </c>
      <c r="L35" s="66"/>
      <c r="M35" s="24"/>
      <c r="N35" s="3">
        <v>3</v>
      </c>
      <c r="O35" s="3"/>
      <c r="P35" s="3"/>
      <c r="Q35" s="3"/>
      <c r="R35" s="3"/>
      <c r="S35" s="3"/>
      <c r="T35" s="3"/>
      <c r="U35" s="3"/>
    </row>
    <row r="36" spans="1:21" s="4" customFormat="1" x14ac:dyDescent="0.4">
      <c r="A36" s="76"/>
      <c r="B36" s="22"/>
      <c r="C36" s="71" t="str">
        <f>VLOOKUP(管理者用!$B$6,管理者用!$A$1:$I$3,$N36+1,0)</f>
        <v>その他</v>
      </c>
      <c r="D36" s="71"/>
      <c r="E36" s="72"/>
      <c r="F36" s="72"/>
      <c r="G36" s="72"/>
      <c r="H36" s="72"/>
      <c r="I36" s="73"/>
      <c r="J36" s="73"/>
      <c r="K36" s="65">
        <f t="shared" si="0"/>
        <v>0</v>
      </c>
      <c r="L36" s="66"/>
      <c r="M36" s="24"/>
      <c r="N36" s="3">
        <v>4</v>
      </c>
      <c r="O36" s="3"/>
      <c r="P36" s="3"/>
      <c r="Q36" s="3"/>
      <c r="R36" s="3"/>
      <c r="S36" s="3"/>
      <c r="T36" s="3"/>
      <c r="U36" s="3"/>
    </row>
    <row r="37" spans="1:21" s="4" customFormat="1" ht="19.5" thickBot="1" x14ac:dyDescent="0.45">
      <c r="A37" s="76"/>
      <c r="B37" s="22"/>
      <c r="C37" s="63" t="s">
        <v>29</v>
      </c>
      <c r="D37" s="63"/>
      <c r="E37" s="64">
        <f>SUM($E$33:$F$36)</f>
        <v>0</v>
      </c>
      <c r="F37" s="64"/>
      <c r="G37" s="64">
        <f>SUM($G$33:$H$36)</f>
        <v>0</v>
      </c>
      <c r="H37" s="64"/>
      <c r="I37" s="64">
        <f>SUM($I$33:$J$36)</f>
        <v>0</v>
      </c>
      <c r="J37" s="64"/>
      <c r="K37" s="65">
        <f>IFERROR(SUM($E37,-$G37,-$I37),"")</f>
        <v>0</v>
      </c>
      <c r="L37" s="66"/>
      <c r="M37" s="24"/>
      <c r="N37" s="3">
        <v>5</v>
      </c>
      <c r="O37" s="3"/>
      <c r="P37" s="3"/>
      <c r="Q37" s="3"/>
      <c r="R37" s="3"/>
      <c r="S37" s="3"/>
      <c r="T37" s="3"/>
      <c r="U37" s="3"/>
    </row>
    <row r="38" spans="1:21" s="4" customFormat="1" ht="20.25" thickTop="1" thickBot="1" x14ac:dyDescent="0.45">
      <c r="A38" s="77"/>
      <c r="B38" s="22"/>
      <c r="C38" s="67" t="s">
        <v>37</v>
      </c>
      <c r="D38" s="67"/>
      <c r="E38" s="67"/>
      <c r="F38" s="67"/>
      <c r="G38" s="67"/>
      <c r="H38" s="67"/>
      <c r="I38" s="67"/>
      <c r="J38" s="68"/>
      <c r="K38" s="69">
        <f>IF(ROUNDDOWN($K$37/2,-3)&gt;=800000-$J$40,800000-$J$40,ROUNDDOWN($K$37/2,-3))</f>
        <v>0</v>
      </c>
      <c r="L38" s="70"/>
      <c r="M38" s="24"/>
      <c r="N38" s="3"/>
      <c r="O38" s="3"/>
      <c r="P38" s="3"/>
      <c r="Q38" s="3"/>
      <c r="R38" s="3"/>
      <c r="S38" s="3"/>
      <c r="T38" s="3"/>
      <c r="U38" s="3"/>
    </row>
    <row r="39" spans="1:21" s="4" customFormat="1" ht="39.6" customHeight="1" thickTop="1" thickBot="1" x14ac:dyDescent="0.45">
      <c r="A39" s="78"/>
      <c r="B39" s="61" t="s">
        <v>55</v>
      </c>
      <c r="C39" s="62"/>
      <c r="D39" s="62"/>
      <c r="E39" s="62"/>
      <c r="F39" s="62"/>
      <c r="G39" s="62"/>
      <c r="H39" s="62"/>
      <c r="I39" s="62"/>
      <c r="J39" s="62"/>
      <c r="K39" s="62"/>
      <c r="L39" s="62"/>
      <c r="M39" s="15"/>
      <c r="N39" s="3"/>
      <c r="O39" s="3"/>
      <c r="P39" s="3"/>
      <c r="Q39" s="3"/>
      <c r="R39" s="3"/>
      <c r="S39" s="3"/>
      <c r="T39" s="3"/>
      <c r="U39" s="3"/>
    </row>
    <row r="40" spans="1:21" s="4" customFormat="1" x14ac:dyDescent="0.4">
      <c r="A40" s="42" t="s">
        <v>80</v>
      </c>
      <c r="B40" s="44" t="s">
        <v>81</v>
      </c>
      <c r="C40" s="45"/>
      <c r="D40" s="48" t="s">
        <v>82</v>
      </c>
      <c r="E40" s="49"/>
      <c r="F40" s="49"/>
      <c r="G40" s="49"/>
      <c r="H40" s="49"/>
      <c r="I40" s="49"/>
      <c r="J40" s="50"/>
      <c r="K40" s="51"/>
      <c r="L40" s="49" t="s">
        <v>83</v>
      </c>
      <c r="M40" s="52"/>
      <c r="N40" s="3"/>
      <c r="O40" s="3"/>
      <c r="P40" s="3"/>
      <c r="Q40" s="3"/>
      <c r="R40" s="3"/>
      <c r="S40" s="3"/>
      <c r="T40" s="3"/>
      <c r="U40" s="3"/>
    </row>
    <row r="41" spans="1:21" s="4" customFormat="1" ht="40.5" customHeight="1" thickBot="1" x14ac:dyDescent="0.45">
      <c r="A41" s="43"/>
      <c r="B41" s="46"/>
      <c r="C41" s="47"/>
      <c r="D41" s="53"/>
      <c r="E41" s="53"/>
      <c r="F41" s="53"/>
      <c r="G41" s="53"/>
      <c r="H41" s="53"/>
      <c r="I41" s="53"/>
      <c r="J41" s="53"/>
      <c r="K41" s="53"/>
      <c r="L41" s="53"/>
      <c r="M41" s="54"/>
      <c r="N41" s="3"/>
      <c r="O41" s="3"/>
      <c r="P41" s="3"/>
      <c r="Q41" s="3"/>
      <c r="R41" s="3"/>
      <c r="S41" s="3"/>
      <c r="T41" s="3"/>
      <c r="U41" s="3"/>
    </row>
    <row r="42" spans="1:21" s="4" customFormat="1" x14ac:dyDescent="0.4">
      <c r="A42" s="1"/>
      <c r="B42" s="1"/>
      <c r="C42" s="2"/>
      <c r="D42" s="2"/>
      <c r="E42" s="1"/>
      <c r="F42" s="1"/>
      <c r="G42" s="1"/>
      <c r="H42" s="1"/>
      <c r="I42" s="1"/>
      <c r="J42" s="1"/>
      <c r="K42" s="1"/>
      <c r="L42" s="1"/>
      <c r="M42" s="1"/>
      <c r="N42" s="3"/>
      <c r="O42" s="3"/>
      <c r="P42" s="3"/>
      <c r="Q42" s="3"/>
      <c r="R42" s="3"/>
      <c r="S42" s="3"/>
      <c r="T42" s="3"/>
      <c r="U42" s="3"/>
    </row>
    <row r="43" spans="1:21" s="4" customFormat="1" x14ac:dyDescent="0.4">
      <c r="A43" s="1"/>
      <c r="B43" s="1"/>
      <c r="C43" s="2"/>
      <c r="D43" s="2"/>
      <c r="E43" s="1"/>
      <c r="F43" s="1"/>
      <c r="G43" s="1"/>
      <c r="H43" s="1"/>
      <c r="I43" s="1"/>
      <c r="J43" s="1"/>
      <c r="K43" s="1"/>
      <c r="L43" s="1"/>
      <c r="M43" s="1"/>
      <c r="N43" s="3"/>
      <c r="O43" s="3"/>
      <c r="P43" s="3"/>
      <c r="Q43" s="3"/>
      <c r="R43" s="3"/>
      <c r="S43" s="3"/>
      <c r="T43" s="3"/>
      <c r="U43" s="3"/>
    </row>
    <row r="44" spans="1:21" s="4" customFormat="1" x14ac:dyDescent="0.4">
      <c r="A44" s="1"/>
      <c r="B44" s="1"/>
      <c r="C44" s="2"/>
      <c r="D44" s="2"/>
      <c r="E44" s="1"/>
      <c r="F44" s="1"/>
      <c r="G44" s="1"/>
      <c r="H44" s="1"/>
      <c r="I44" s="1"/>
      <c r="J44" s="1"/>
      <c r="K44" s="1"/>
      <c r="L44" s="1"/>
      <c r="M44" s="1"/>
      <c r="N44" s="3"/>
      <c r="O44" s="3"/>
      <c r="P44" s="3"/>
      <c r="Q44" s="3"/>
      <c r="R44" s="3"/>
      <c r="S44" s="3"/>
      <c r="T44" s="3"/>
      <c r="U44" s="3"/>
    </row>
    <row r="45" spans="1:21" s="4" customFormat="1" x14ac:dyDescent="0.4">
      <c r="A45" s="1"/>
      <c r="B45" s="1"/>
      <c r="C45" s="2"/>
      <c r="D45" s="2"/>
      <c r="E45" s="1"/>
      <c r="F45" s="1"/>
      <c r="G45" s="1"/>
      <c r="H45" s="1"/>
      <c r="I45" s="1"/>
      <c r="J45" s="1"/>
      <c r="K45" s="1"/>
      <c r="L45" s="1"/>
      <c r="M45" s="1"/>
      <c r="N45" s="3"/>
      <c r="O45" s="3"/>
      <c r="P45" s="3"/>
      <c r="Q45" s="3"/>
      <c r="R45" s="3"/>
      <c r="S45" s="3"/>
      <c r="T45" s="3"/>
      <c r="U45" s="3"/>
    </row>
  </sheetData>
  <sheetProtection algorithmName="SHA-512" hashValue="NvrRwRyzclyzbApDDxfFbXjfYwXQ8UcZmNa5L0iHQsSZNTvV3xWucUwfvSYwvbdst2k+FpLvLY34LqK0QUE9XQ==" saltValue="VpUVFqF9zK5qIJVUfvthoA==" spinCount="100000" sheet="1" objects="1" scenarios="1" formatColumns="0" formatRows="0"/>
  <mergeCells count="94">
    <mergeCell ref="A12:A22"/>
    <mergeCell ref="B12:D12"/>
    <mergeCell ref="E12:M12"/>
    <mergeCell ref="E14:M14"/>
    <mergeCell ref="D16:D21"/>
    <mergeCell ref="E17:F17"/>
    <mergeCell ref="E16:F16"/>
    <mergeCell ref="G16:M16"/>
    <mergeCell ref="B13:C22"/>
    <mergeCell ref="D13:D14"/>
    <mergeCell ref="E13:M13"/>
    <mergeCell ref="G17:M17"/>
    <mergeCell ref="E18:F18"/>
    <mergeCell ref="E19:F19"/>
    <mergeCell ref="E20:F20"/>
    <mergeCell ref="E21:F21"/>
    <mergeCell ref="A2:M2"/>
    <mergeCell ref="A3:A11"/>
    <mergeCell ref="B3:D3"/>
    <mergeCell ref="E3:M3"/>
    <mergeCell ref="B4:D4"/>
    <mergeCell ref="E4:M4"/>
    <mergeCell ref="B5:D6"/>
    <mergeCell ref="H5:I5"/>
    <mergeCell ref="E6:M6"/>
    <mergeCell ref="B7:D8"/>
    <mergeCell ref="F7:G7"/>
    <mergeCell ref="I7:M7"/>
    <mergeCell ref="E8:M8"/>
    <mergeCell ref="B9:D9"/>
    <mergeCell ref="E9:M9"/>
    <mergeCell ref="B11:D11"/>
    <mergeCell ref="E11:H11"/>
    <mergeCell ref="J11:L11"/>
    <mergeCell ref="B10:D10"/>
    <mergeCell ref="E10:G10"/>
    <mergeCell ref="K10:L10"/>
    <mergeCell ref="A23:A39"/>
    <mergeCell ref="D24:E24"/>
    <mergeCell ref="F24:L24"/>
    <mergeCell ref="D25:E25"/>
    <mergeCell ref="F25:L25"/>
    <mergeCell ref="D26:E26"/>
    <mergeCell ref="F26:L26"/>
    <mergeCell ref="D27:E27"/>
    <mergeCell ref="F27:L27"/>
    <mergeCell ref="D28:E28"/>
    <mergeCell ref="F28:L28"/>
    <mergeCell ref="C31:D32"/>
    <mergeCell ref="E31:F32"/>
    <mergeCell ref="G31:J31"/>
    <mergeCell ref="K31:L32"/>
    <mergeCell ref="G32:H32"/>
    <mergeCell ref="I32:J32"/>
    <mergeCell ref="C34:D34"/>
    <mergeCell ref="E34:F34"/>
    <mergeCell ref="G34:H34"/>
    <mergeCell ref="I34:J34"/>
    <mergeCell ref="G36:H36"/>
    <mergeCell ref="I36:J36"/>
    <mergeCell ref="K36:L36"/>
    <mergeCell ref="K34:L34"/>
    <mergeCell ref="C33:D33"/>
    <mergeCell ref="E33:F33"/>
    <mergeCell ref="G33:H33"/>
    <mergeCell ref="I33:J33"/>
    <mergeCell ref="K33:L33"/>
    <mergeCell ref="E15:M15"/>
    <mergeCell ref="B39:L39"/>
    <mergeCell ref="C37:D37"/>
    <mergeCell ref="E37:F37"/>
    <mergeCell ref="G37:H37"/>
    <mergeCell ref="I37:J37"/>
    <mergeCell ref="K37:L37"/>
    <mergeCell ref="C38:J38"/>
    <mergeCell ref="K38:L38"/>
    <mergeCell ref="C35:D35"/>
    <mergeCell ref="E35:F35"/>
    <mergeCell ref="G35:H35"/>
    <mergeCell ref="I35:J35"/>
    <mergeCell ref="K35:L35"/>
    <mergeCell ref="C36:D36"/>
    <mergeCell ref="E36:F36"/>
    <mergeCell ref="E22:M22"/>
    <mergeCell ref="G18:M18"/>
    <mergeCell ref="G19:M19"/>
    <mergeCell ref="G20:M20"/>
    <mergeCell ref="G21:M21"/>
    <mergeCell ref="A40:A41"/>
    <mergeCell ref="B40:C41"/>
    <mergeCell ref="D40:I40"/>
    <mergeCell ref="J40:K40"/>
    <mergeCell ref="L40:M40"/>
    <mergeCell ref="D41:M41"/>
  </mergeCells>
  <phoneticPr fontId="4"/>
  <dataValidations count="1">
    <dataValidation operator="greaterThanOrEqual" allowBlank="1" showInputMessage="1" showErrorMessage="1" sqref="I1:M6 F1:G6 F23:F30 B42:M1048576 E27:E31 D23:E25 D27:D30 C23:C31 I8:M11 F8:G11 H1:H11 H23:L30 K31 C39:J39 F12:M12 H37:J37 B13 L33:L37 C33:F37 G23:G37 E1:E22 B1:D12 L39 D41 K33:K39 M23:M39 B23:B40 C38"/>
  </dataValidations>
  <printOptions horizontalCentered="1"/>
  <pageMargins left="0.31496062992125984" right="0.31496062992125984" top="0.74803149606299213" bottom="0.74803149606299213" header="0.31496062992125984" footer="0.31496062992125984"/>
  <pageSetup paperSize="9" scale="86" orientation="portrait" r:id="rId1"/>
  <rowBreaks count="1" manualBreakCount="1">
    <brk id="22"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6"/>
  <sheetViews>
    <sheetView view="pageBreakPreview" zoomScaleNormal="100" zoomScaleSheetLayoutView="100" workbookViewId="0">
      <selection activeCell="E12" sqref="E12:M12"/>
    </sheetView>
  </sheetViews>
  <sheetFormatPr defaultRowHeight="18.75" x14ac:dyDescent="0.4"/>
  <cols>
    <col min="1" max="1" width="13.625" style="31" customWidth="1"/>
    <col min="2" max="2" width="2.625" style="31" customWidth="1"/>
    <col min="3" max="4" width="8.625" style="32" customWidth="1"/>
    <col min="5" max="12" width="6.625" style="31" customWidth="1"/>
    <col min="13" max="13" width="2.625" style="31" customWidth="1"/>
    <col min="14" max="16384" width="9" style="3"/>
  </cols>
  <sheetData>
    <row r="1" spans="1:21" x14ac:dyDescent="0.4">
      <c r="A1" s="1" t="s">
        <v>38</v>
      </c>
      <c r="B1" s="1"/>
      <c r="C1" s="2"/>
      <c r="D1" s="2"/>
      <c r="E1" s="1"/>
      <c r="F1" s="1"/>
      <c r="G1" s="1"/>
      <c r="H1" s="1"/>
      <c r="I1" s="1"/>
      <c r="J1" s="1"/>
      <c r="K1" s="1"/>
      <c r="L1" s="1"/>
      <c r="M1" s="1"/>
    </row>
    <row r="2" spans="1:21" ht="30" customHeight="1" thickBot="1" x14ac:dyDescent="0.45">
      <c r="A2" s="99" t="str">
        <f>"松江市"&amp;管理者用!$B$5&amp;"（"&amp;管理者用!$B$6&amp;")　変更事業計画書"</f>
        <v>松江市販路開拓支援事業補助金（海外進出支援事業)　変更事業計画書</v>
      </c>
      <c r="B2" s="99"/>
      <c r="C2" s="99"/>
      <c r="D2" s="99"/>
      <c r="E2" s="99"/>
      <c r="F2" s="99"/>
      <c r="G2" s="99"/>
      <c r="H2" s="99"/>
      <c r="I2" s="99"/>
      <c r="J2" s="99"/>
      <c r="K2" s="99"/>
      <c r="L2" s="99"/>
      <c r="M2" s="99"/>
    </row>
    <row r="3" spans="1:21" s="4" customFormat="1" ht="18.75" customHeight="1" x14ac:dyDescent="0.4">
      <c r="A3" s="100" t="s">
        <v>1</v>
      </c>
      <c r="B3" s="103" t="s">
        <v>2</v>
      </c>
      <c r="C3" s="103"/>
      <c r="D3" s="103"/>
      <c r="E3" s="177">
        <f>'(別紙1)事業計画書'!$E$3</f>
        <v>0</v>
      </c>
      <c r="F3" s="177"/>
      <c r="G3" s="177"/>
      <c r="H3" s="177"/>
      <c r="I3" s="177"/>
      <c r="J3" s="177"/>
      <c r="K3" s="177"/>
      <c r="L3" s="177"/>
      <c r="M3" s="178"/>
      <c r="N3" s="3"/>
      <c r="O3" s="3"/>
      <c r="P3" s="3"/>
      <c r="Q3" s="3"/>
      <c r="R3" s="3"/>
      <c r="S3" s="3"/>
      <c r="T3" s="3"/>
      <c r="U3" s="3"/>
    </row>
    <row r="4" spans="1:21" s="4" customFormat="1" ht="18.75" customHeight="1" x14ac:dyDescent="0.4">
      <c r="A4" s="101"/>
      <c r="B4" s="63" t="s">
        <v>3</v>
      </c>
      <c r="C4" s="63"/>
      <c r="D4" s="63"/>
      <c r="E4" s="179">
        <f>'(別紙1)事業計画書'!$E$4</f>
        <v>0</v>
      </c>
      <c r="F4" s="179"/>
      <c r="G4" s="179"/>
      <c r="H4" s="179"/>
      <c r="I4" s="179"/>
      <c r="J4" s="179"/>
      <c r="K4" s="179"/>
      <c r="L4" s="179"/>
      <c r="M4" s="180"/>
      <c r="N4" s="3"/>
      <c r="O4" s="3"/>
      <c r="P4" s="3"/>
      <c r="Q4" s="3"/>
      <c r="R4" s="3"/>
      <c r="S4" s="3"/>
      <c r="T4" s="3"/>
      <c r="U4" s="3"/>
    </row>
    <row r="5" spans="1:21" s="4" customFormat="1" ht="18.75" customHeight="1" x14ac:dyDescent="0.4">
      <c r="A5" s="101"/>
      <c r="B5" s="84" t="s">
        <v>4</v>
      </c>
      <c r="C5" s="108"/>
      <c r="D5" s="85"/>
      <c r="E5" s="5" t="s">
        <v>5</v>
      </c>
      <c r="F5" s="33">
        <f>'(別紙1)事業計画書'!$F$5</f>
        <v>0</v>
      </c>
      <c r="G5" s="6" t="s">
        <v>6</v>
      </c>
      <c r="H5" s="181">
        <f>'(別紙1)事業計画書'!$H$5</f>
        <v>0</v>
      </c>
      <c r="I5" s="182"/>
      <c r="J5" s="7"/>
      <c r="K5" s="7"/>
      <c r="L5" s="7"/>
      <c r="M5" s="8"/>
      <c r="N5" s="3"/>
      <c r="O5" s="3"/>
      <c r="P5" s="3"/>
      <c r="Q5" s="3"/>
      <c r="R5" s="3"/>
      <c r="S5" s="3"/>
      <c r="T5" s="3"/>
      <c r="U5" s="3"/>
    </row>
    <row r="6" spans="1:21" s="4" customFormat="1" x14ac:dyDescent="0.4">
      <c r="A6" s="101"/>
      <c r="B6" s="86"/>
      <c r="C6" s="109"/>
      <c r="D6" s="87"/>
      <c r="E6" s="183">
        <f>'(別紙1)事業計画書'!$E$6</f>
        <v>0</v>
      </c>
      <c r="F6" s="184"/>
      <c r="G6" s="184"/>
      <c r="H6" s="184"/>
      <c r="I6" s="184"/>
      <c r="J6" s="184"/>
      <c r="K6" s="184"/>
      <c r="L6" s="184"/>
      <c r="M6" s="185"/>
      <c r="N6" s="3"/>
      <c r="O6" s="3"/>
      <c r="P6" s="3"/>
      <c r="Q6" s="3"/>
      <c r="R6" s="3"/>
      <c r="S6" s="3"/>
      <c r="T6" s="3"/>
      <c r="U6" s="3"/>
    </row>
    <row r="7" spans="1:21" s="4" customFormat="1" ht="18.75" customHeight="1" x14ac:dyDescent="0.4">
      <c r="A7" s="101"/>
      <c r="B7" s="63" t="s">
        <v>7</v>
      </c>
      <c r="C7" s="63"/>
      <c r="D7" s="63"/>
      <c r="E7" s="9" t="s">
        <v>8</v>
      </c>
      <c r="F7" s="189">
        <f>'(別紙1)事業計画書'!$F$7</f>
        <v>0</v>
      </c>
      <c r="G7" s="189"/>
      <c r="H7" s="10" t="s">
        <v>9</v>
      </c>
      <c r="I7" s="190">
        <f>'(別紙1)事業計画書'!$I$7</f>
        <v>0</v>
      </c>
      <c r="J7" s="190"/>
      <c r="K7" s="190"/>
      <c r="L7" s="190"/>
      <c r="M7" s="191"/>
      <c r="N7" s="3"/>
      <c r="O7" s="3"/>
      <c r="P7" s="3"/>
      <c r="Q7" s="3"/>
      <c r="R7" s="3"/>
      <c r="S7" s="3"/>
      <c r="T7" s="3"/>
      <c r="U7" s="3"/>
    </row>
    <row r="8" spans="1:21" s="4" customFormat="1" ht="24.95" customHeight="1" x14ac:dyDescent="0.4">
      <c r="A8" s="101"/>
      <c r="B8" s="63"/>
      <c r="C8" s="63"/>
      <c r="D8" s="63"/>
      <c r="E8" s="118" t="s">
        <v>10</v>
      </c>
      <c r="F8" s="119"/>
      <c r="G8" s="119"/>
      <c r="H8" s="119"/>
      <c r="I8" s="119"/>
      <c r="J8" s="119"/>
      <c r="K8" s="119"/>
      <c r="L8" s="119"/>
      <c r="M8" s="120"/>
      <c r="N8" s="3"/>
      <c r="O8" s="3"/>
      <c r="P8" s="3"/>
      <c r="Q8" s="3"/>
      <c r="R8" s="3"/>
      <c r="S8" s="3"/>
      <c r="T8" s="3"/>
      <c r="U8" s="3"/>
    </row>
    <row r="9" spans="1:21" s="4" customFormat="1" ht="60" customHeight="1" x14ac:dyDescent="0.4">
      <c r="A9" s="101"/>
      <c r="B9" s="63" t="s">
        <v>11</v>
      </c>
      <c r="C9" s="63"/>
      <c r="D9" s="63"/>
      <c r="E9" s="192">
        <f>'(別紙1)事業計画書'!$E$9</f>
        <v>0</v>
      </c>
      <c r="F9" s="193"/>
      <c r="G9" s="193"/>
      <c r="H9" s="193"/>
      <c r="I9" s="193"/>
      <c r="J9" s="193"/>
      <c r="K9" s="193"/>
      <c r="L9" s="193"/>
      <c r="M9" s="194"/>
      <c r="N9" s="3"/>
      <c r="O9" s="3"/>
      <c r="P9" s="3"/>
      <c r="Q9" s="3"/>
      <c r="R9" s="3"/>
      <c r="S9" s="3"/>
      <c r="T9" s="3"/>
      <c r="U9" s="3"/>
    </row>
    <row r="10" spans="1:21" s="4" customFormat="1" ht="18.75" customHeight="1" x14ac:dyDescent="0.4">
      <c r="A10" s="101"/>
      <c r="B10" s="63" t="s">
        <v>12</v>
      </c>
      <c r="C10" s="63"/>
      <c r="D10" s="63"/>
      <c r="E10" s="195">
        <f>'(別紙1)事業計画書'!$E$10</f>
        <v>0</v>
      </c>
      <c r="F10" s="196"/>
      <c r="G10" s="196"/>
      <c r="H10" s="11" t="s">
        <v>13</v>
      </c>
      <c r="I10" s="12" t="s">
        <v>14</v>
      </c>
      <c r="J10" s="12"/>
      <c r="K10" s="193">
        <f>'(別紙1)事業計画書'!$K$10</f>
        <v>0</v>
      </c>
      <c r="L10" s="193"/>
      <c r="M10" s="13" t="s">
        <v>15</v>
      </c>
      <c r="N10" s="3"/>
      <c r="O10" s="3"/>
      <c r="P10" s="3"/>
      <c r="Q10" s="3"/>
      <c r="R10" s="3"/>
      <c r="S10" s="3"/>
      <c r="T10" s="3"/>
      <c r="U10" s="3"/>
    </row>
    <row r="11" spans="1:21" s="4" customFormat="1" ht="19.5" thickBot="1" x14ac:dyDescent="0.45">
      <c r="A11" s="102"/>
      <c r="B11" s="121" t="s">
        <v>16</v>
      </c>
      <c r="C11" s="121"/>
      <c r="D11" s="121"/>
      <c r="E11" s="186">
        <f>'(別紙1)事業計画書'!$E$11</f>
        <v>0</v>
      </c>
      <c r="F11" s="187"/>
      <c r="G11" s="187"/>
      <c r="H11" s="187"/>
      <c r="I11" s="14" t="s">
        <v>17</v>
      </c>
      <c r="J11" s="188">
        <f>'(別紙1)事業計画書'!$J$11</f>
        <v>0</v>
      </c>
      <c r="K11" s="188"/>
      <c r="L11" s="188"/>
      <c r="M11" s="15" t="s">
        <v>18</v>
      </c>
      <c r="N11" s="3"/>
      <c r="O11" s="3"/>
      <c r="P11" s="3"/>
      <c r="Q11" s="3"/>
      <c r="R11" s="3"/>
      <c r="S11" s="3"/>
      <c r="T11" s="3"/>
      <c r="U11" s="3"/>
    </row>
    <row r="12" spans="1:21" s="4" customFormat="1" ht="80.099999999999994" customHeight="1" x14ac:dyDescent="0.4">
      <c r="A12" s="149" t="s">
        <v>68</v>
      </c>
      <c r="B12" s="125" t="s">
        <v>58</v>
      </c>
      <c r="C12" s="125"/>
      <c r="D12" s="125"/>
      <c r="E12" s="126"/>
      <c r="F12" s="127"/>
      <c r="G12" s="127"/>
      <c r="H12" s="127"/>
      <c r="I12" s="127"/>
      <c r="J12" s="127"/>
      <c r="K12" s="127"/>
      <c r="L12" s="127"/>
      <c r="M12" s="128"/>
      <c r="N12" s="3"/>
      <c r="O12" s="3"/>
      <c r="P12" s="3"/>
      <c r="Q12" s="3"/>
      <c r="R12" s="3"/>
    </row>
    <row r="13" spans="1:21" s="4" customFormat="1" ht="30" customHeight="1" x14ac:dyDescent="0.4">
      <c r="A13" s="150"/>
      <c r="B13" s="136" t="s">
        <v>59</v>
      </c>
      <c r="C13" s="137"/>
      <c r="D13" s="129" t="s">
        <v>60</v>
      </c>
      <c r="E13" s="142" t="s">
        <v>78</v>
      </c>
      <c r="F13" s="143"/>
      <c r="G13" s="143"/>
      <c r="H13" s="143"/>
      <c r="I13" s="143"/>
      <c r="J13" s="143"/>
      <c r="K13" s="143"/>
      <c r="L13" s="143"/>
      <c r="M13" s="144"/>
      <c r="N13" s="3"/>
      <c r="O13" s="3"/>
      <c r="P13" s="3"/>
      <c r="Q13" s="3"/>
      <c r="R13" s="3"/>
    </row>
    <row r="14" spans="1:21" s="4" customFormat="1" ht="120" customHeight="1" x14ac:dyDescent="0.4">
      <c r="A14" s="150"/>
      <c r="B14" s="138"/>
      <c r="C14" s="139"/>
      <c r="D14" s="131"/>
      <c r="E14" s="60"/>
      <c r="F14" s="58"/>
      <c r="G14" s="58"/>
      <c r="H14" s="58"/>
      <c r="I14" s="58"/>
      <c r="J14" s="58"/>
      <c r="K14" s="58"/>
      <c r="L14" s="58"/>
      <c r="M14" s="59"/>
      <c r="N14" s="3"/>
      <c r="O14" s="3"/>
      <c r="P14" s="3"/>
      <c r="Q14" s="3"/>
      <c r="R14" s="3"/>
    </row>
    <row r="15" spans="1:21" s="4" customFormat="1" ht="39.950000000000003" customHeight="1" x14ac:dyDescent="0.4">
      <c r="A15" s="150"/>
      <c r="B15" s="138"/>
      <c r="C15" s="139"/>
      <c r="D15" s="35" t="s">
        <v>62</v>
      </c>
      <c r="E15" s="60"/>
      <c r="F15" s="58"/>
      <c r="G15" s="58"/>
      <c r="H15" s="58"/>
      <c r="I15" s="58"/>
      <c r="J15" s="58"/>
      <c r="K15" s="58"/>
      <c r="L15" s="58"/>
      <c r="M15" s="59"/>
      <c r="N15" s="3"/>
      <c r="O15" s="3"/>
      <c r="P15" s="3"/>
      <c r="Q15" s="3"/>
      <c r="R15" s="3"/>
    </row>
    <row r="16" spans="1:21" s="4" customFormat="1" x14ac:dyDescent="0.4">
      <c r="A16" s="150"/>
      <c r="B16" s="138"/>
      <c r="C16" s="139"/>
      <c r="D16" s="129" t="s">
        <v>65</v>
      </c>
      <c r="E16" s="132" t="s">
        <v>63</v>
      </c>
      <c r="F16" s="133"/>
      <c r="G16" s="134" t="s">
        <v>64</v>
      </c>
      <c r="H16" s="134"/>
      <c r="I16" s="134"/>
      <c r="J16" s="134"/>
      <c r="K16" s="134"/>
      <c r="L16" s="134"/>
      <c r="M16" s="135"/>
      <c r="N16" s="3"/>
      <c r="O16" s="3"/>
      <c r="P16" s="3"/>
      <c r="Q16" s="3"/>
      <c r="R16" s="3"/>
    </row>
    <row r="17" spans="1:21" s="4" customFormat="1" ht="39.950000000000003" customHeight="1" x14ac:dyDescent="0.4">
      <c r="A17" s="150"/>
      <c r="B17" s="138"/>
      <c r="C17" s="139"/>
      <c r="D17" s="130"/>
      <c r="E17" s="132" t="s">
        <v>66</v>
      </c>
      <c r="F17" s="133"/>
      <c r="G17" s="145" t="s">
        <v>67</v>
      </c>
      <c r="H17" s="145"/>
      <c r="I17" s="145"/>
      <c r="J17" s="145"/>
      <c r="K17" s="145"/>
      <c r="L17" s="145"/>
      <c r="M17" s="146"/>
      <c r="N17" s="3"/>
      <c r="O17" s="3"/>
      <c r="P17" s="3"/>
      <c r="Q17" s="3"/>
      <c r="R17" s="3"/>
    </row>
    <row r="18" spans="1:21" s="4" customFormat="1" ht="39.950000000000003" customHeight="1" x14ac:dyDescent="0.4">
      <c r="A18" s="150"/>
      <c r="B18" s="138"/>
      <c r="C18" s="139"/>
      <c r="D18" s="130"/>
      <c r="E18" s="147"/>
      <c r="F18" s="148"/>
      <c r="G18" s="58"/>
      <c r="H18" s="58"/>
      <c r="I18" s="58"/>
      <c r="J18" s="58"/>
      <c r="K18" s="58"/>
      <c r="L18" s="58"/>
      <c r="M18" s="59"/>
      <c r="N18" s="3"/>
      <c r="O18" s="3"/>
      <c r="P18" s="3"/>
      <c r="Q18" s="3"/>
      <c r="R18" s="3"/>
    </row>
    <row r="19" spans="1:21" s="4" customFormat="1" ht="39.950000000000003" customHeight="1" x14ac:dyDescent="0.4">
      <c r="A19" s="150"/>
      <c r="B19" s="138"/>
      <c r="C19" s="139"/>
      <c r="D19" s="130"/>
      <c r="E19" s="147"/>
      <c r="F19" s="148"/>
      <c r="G19" s="58"/>
      <c r="H19" s="58"/>
      <c r="I19" s="58"/>
      <c r="J19" s="58"/>
      <c r="K19" s="58"/>
      <c r="L19" s="58"/>
      <c r="M19" s="59"/>
      <c r="N19" s="3"/>
      <c r="O19" s="3"/>
      <c r="P19" s="3"/>
      <c r="Q19" s="3"/>
      <c r="R19" s="3"/>
    </row>
    <row r="20" spans="1:21" s="4" customFormat="1" ht="39.950000000000003" customHeight="1" x14ac:dyDescent="0.4">
      <c r="A20" s="150"/>
      <c r="B20" s="138"/>
      <c r="C20" s="139"/>
      <c r="D20" s="130"/>
      <c r="E20" s="147"/>
      <c r="F20" s="148"/>
      <c r="G20" s="58"/>
      <c r="H20" s="58"/>
      <c r="I20" s="58"/>
      <c r="J20" s="58"/>
      <c r="K20" s="58"/>
      <c r="L20" s="58"/>
      <c r="M20" s="59"/>
      <c r="N20" s="3"/>
      <c r="O20" s="3"/>
      <c r="P20" s="3"/>
      <c r="Q20" s="3"/>
      <c r="R20" s="3"/>
    </row>
    <row r="21" spans="1:21" s="4" customFormat="1" ht="39.950000000000003" customHeight="1" x14ac:dyDescent="0.4">
      <c r="A21" s="150"/>
      <c r="B21" s="138"/>
      <c r="C21" s="139"/>
      <c r="D21" s="131"/>
      <c r="E21" s="147"/>
      <c r="F21" s="148"/>
      <c r="G21" s="58"/>
      <c r="H21" s="58"/>
      <c r="I21" s="58"/>
      <c r="J21" s="58"/>
      <c r="K21" s="58"/>
      <c r="L21" s="58"/>
      <c r="M21" s="59"/>
      <c r="N21" s="3"/>
      <c r="O21" s="3"/>
      <c r="P21" s="3"/>
      <c r="Q21" s="3"/>
      <c r="R21" s="3"/>
    </row>
    <row r="22" spans="1:21" s="4" customFormat="1" ht="80.099999999999994" customHeight="1" thickBot="1" x14ac:dyDescent="0.45">
      <c r="A22" s="151"/>
      <c r="B22" s="140"/>
      <c r="C22" s="141"/>
      <c r="D22" s="36" t="s">
        <v>19</v>
      </c>
      <c r="E22" s="55"/>
      <c r="F22" s="56"/>
      <c r="G22" s="56"/>
      <c r="H22" s="56"/>
      <c r="I22" s="56"/>
      <c r="J22" s="56"/>
      <c r="K22" s="56"/>
      <c r="L22" s="56"/>
      <c r="M22" s="57"/>
      <c r="N22" s="3"/>
      <c r="O22" s="3"/>
      <c r="P22" s="34"/>
      <c r="Q22" s="3"/>
      <c r="R22" s="3"/>
    </row>
    <row r="23" spans="1:21" s="4" customFormat="1" x14ac:dyDescent="0.4">
      <c r="A23" s="75" t="s">
        <v>20</v>
      </c>
      <c r="B23" s="16"/>
      <c r="C23" s="17" t="s">
        <v>21</v>
      </c>
      <c r="D23" s="18"/>
      <c r="E23" s="19"/>
      <c r="F23" s="19"/>
      <c r="G23" s="19"/>
      <c r="H23" s="19"/>
      <c r="I23" s="19"/>
      <c r="J23" s="19"/>
      <c r="K23" s="19"/>
      <c r="L23" s="20" t="s">
        <v>22</v>
      </c>
      <c r="M23" s="21"/>
      <c r="N23" s="3"/>
      <c r="O23" s="3"/>
      <c r="P23" s="3"/>
      <c r="Q23" s="3"/>
      <c r="R23" s="3"/>
      <c r="S23" s="3"/>
      <c r="T23" s="3"/>
      <c r="U23" s="3"/>
    </row>
    <row r="24" spans="1:21" s="4" customFormat="1" x14ac:dyDescent="0.4">
      <c r="A24" s="161"/>
      <c r="B24" s="22"/>
      <c r="C24" s="28"/>
      <c r="D24" s="26"/>
      <c r="E24" s="27"/>
      <c r="F24" s="27"/>
      <c r="G24" s="27"/>
      <c r="H24" s="27"/>
      <c r="I24" s="27"/>
      <c r="J24" s="27"/>
      <c r="K24" s="27"/>
      <c r="L24" s="29" t="s">
        <v>39</v>
      </c>
      <c r="M24" s="24"/>
      <c r="N24" s="3"/>
      <c r="O24" s="3"/>
      <c r="P24" s="3"/>
      <c r="Q24" s="3"/>
      <c r="R24" s="3"/>
      <c r="S24" s="3"/>
      <c r="T24" s="3"/>
      <c r="U24" s="3"/>
    </row>
    <row r="25" spans="1:21" s="4" customFormat="1" x14ac:dyDescent="0.4">
      <c r="A25" s="76"/>
      <c r="B25" s="22"/>
      <c r="C25" s="23" t="s">
        <v>23</v>
      </c>
      <c r="D25" s="63" t="s">
        <v>24</v>
      </c>
      <c r="E25" s="63"/>
      <c r="F25" s="79" t="s">
        <v>25</v>
      </c>
      <c r="G25" s="79"/>
      <c r="H25" s="79"/>
      <c r="I25" s="79"/>
      <c r="J25" s="79"/>
      <c r="K25" s="79"/>
      <c r="L25" s="79"/>
      <c r="M25" s="24"/>
      <c r="N25" s="3"/>
      <c r="O25" s="3"/>
      <c r="P25" s="3"/>
      <c r="Q25" s="3"/>
      <c r="R25" s="3"/>
      <c r="S25" s="3"/>
      <c r="T25" s="3"/>
      <c r="U25" s="3"/>
    </row>
    <row r="26" spans="1:21" s="4" customFormat="1" x14ac:dyDescent="0.4">
      <c r="A26" s="76"/>
      <c r="B26" s="22"/>
      <c r="C26" s="162" t="s">
        <v>26</v>
      </c>
      <c r="D26" s="164">
        <f>D32-SUM(D28,D30)</f>
        <v>0</v>
      </c>
      <c r="E26" s="165"/>
      <c r="F26" s="166"/>
      <c r="G26" s="167"/>
      <c r="H26" s="167"/>
      <c r="I26" s="167"/>
      <c r="J26" s="167"/>
      <c r="K26" s="167"/>
      <c r="L26" s="168"/>
      <c r="M26" s="24"/>
      <c r="N26" s="3"/>
      <c r="O26" s="3"/>
      <c r="P26" s="3"/>
      <c r="Q26" s="3"/>
      <c r="R26" s="3"/>
      <c r="S26" s="3"/>
      <c r="T26" s="3"/>
      <c r="U26" s="3"/>
    </row>
    <row r="27" spans="1:21" s="4" customFormat="1" x14ac:dyDescent="0.4">
      <c r="A27" s="76"/>
      <c r="B27" s="22"/>
      <c r="C27" s="163"/>
      <c r="D27" s="169" t="str">
        <f>IF($D$29="","",SUM($D$33,-D31,-D29))</f>
        <v/>
      </c>
      <c r="E27" s="170"/>
      <c r="F27" s="166"/>
      <c r="G27" s="167"/>
      <c r="H27" s="167"/>
      <c r="I27" s="167"/>
      <c r="J27" s="167"/>
      <c r="K27" s="167"/>
      <c r="L27" s="168"/>
      <c r="M27" s="24"/>
      <c r="N27" s="3"/>
      <c r="O27" s="3"/>
      <c r="P27" s="3"/>
      <c r="Q27" s="3"/>
      <c r="R27" s="3"/>
      <c r="S27" s="3"/>
      <c r="T27" s="3"/>
      <c r="U27" s="3"/>
    </row>
    <row r="28" spans="1:21" s="4" customFormat="1" x14ac:dyDescent="0.4">
      <c r="A28" s="76"/>
      <c r="B28" s="22"/>
      <c r="C28" s="197" t="s">
        <v>27</v>
      </c>
      <c r="D28" s="164">
        <f>$K$49</f>
        <v>0</v>
      </c>
      <c r="E28" s="165"/>
      <c r="F28" s="166" t="str">
        <f>"松江市"&amp;管理者用!$B$5</f>
        <v>松江市販路開拓支援事業補助金</v>
      </c>
      <c r="G28" s="167"/>
      <c r="H28" s="167"/>
      <c r="I28" s="167"/>
      <c r="J28" s="167"/>
      <c r="K28" s="167"/>
      <c r="L28" s="168"/>
      <c r="M28" s="24"/>
      <c r="N28" s="3"/>
      <c r="O28" s="3"/>
      <c r="P28" s="3"/>
      <c r="Q28" s="3"/>
      <c r="R28" s="3"/>
      <c r="S28" s="3"/>
      <c r="T28" s="3"/>
      <c r="U28" s="3"/>
    </row>
    <row r="29" spans="1:21" s="4" customFormat="1" x14ac:dyDescent="0.4">
      <c r="A29" s="76"/>
      <c r="B29" s="22"/>
      <c r="C29" s="198"/>
      <c r="D29" s="207" t="str">
        <f>IF($K$50="","",$K$50)</f>
        <v/>
      </c>
      <c r="E29" s="208"/>
      <c r="F29" s="166"/>
      <c r="G29" s="167"/>
      <c r="H29" s="167"/>
      <c r="I29" s="167"/>
      <c r="J29" s="167"/>
      <c r="K29" s="167"/>
      <c r="L29" s="168"/>
      <c r="M29" s="24"/>
      <c r="N29" s="3"/>
      <c r="O29" s="3"/>
      <c r="P29" s="3"/>
      <c r="Q29" s="3"/>
      <c r="R29" s="3"/>
      <c r="S29" s="3"/>
      <c r="T29" s="3"/>
      <c r="U29" s="3"/>
    </row>
    <row r="30" spans="1:21" s="4" customFormat="1" x14ac:dyDescent="0.4">
      <c r="A30" s="76"/>
      <c r="B30" s="22"/>
      <c r="C30" s="197" t="s">
        <v>28</v>
      </c>
      <c r="D30" s="164">
        <f>'(別紙1)事業計画書'!$D$27</f>
        <v>0</v>
      </c>
      <c r="E30" s="165"/>
      <c r="F30" s="166"/>
      <c r="G30" s="167"/>
      <c r="H30" s="167"/>
      <c r="I30" s="167"/>
      <c r="J30" s="167"/>
      <c r="K30" s="167"/>
      <c r="L30" s="168"/>
      <c r="M30" s="24"/>
      <c r="N30" s="3"/>
      <c r="O30" s="3"/>
      <c r="P30" s="3"/>
      <c r="Q30" s="3"/>
      <c r="R30" s="3"/>
      <c r="S30" s="3"/>
      <c r="T30" s="3"/>
      <c r="U30" s="3"/>
    </row>
    <row r="31" spans="1:21" s="4" customFormat="1" x14ac:dyDescent="0.4">
      <c r="A31" s="76"/>
      <c r="B31" s="22"/>
      <c r="C31" s="198"/>
      <c r="D31" s="199"/>
      <c r="E31" s="200"/>
      <c r="F31" s="201"/>
      <c r="G31" s="202"/>
      <c r="H31" s="202"/>
      <c r="I31" s="202"/>
      <c r="J31" s="202"/>
      <c r="K31" s="202"/>
      <c r="L31" s="203"/>
      <c r="M31" s="24"/>
      <c r="N31" s="3"/>
      <c r="O31" s="3"/>
      <c r="P31" s="3"/>
      <c r="Q31" s="3"/>
      <c r="R31" s="3"/>
      <c r="S31" s="3"/>
      <c r="T31" s="3"/>
      <c r="U31" s="3"/>
    </row>
    <row r="32" spans="1:21" s="4" customFormat="1" x14ac:dyDescent="0.4">
      <c r="A32" s="76"/>
      <c r="B32" s="22"/>
      <c r="C32" s="63" t="s">
        <v>29</v>
      </c>
      <c r="D32" s="204">
        <f>E47</f>
        <v>0</v>
      </c>
      <c r="E32" s="204"/>
      <c r="F32" s="81"/>
      <c r="G32" s="81"/>
      <c r="H32" s="81"/>
      <c r="I32" s="81"/>
      <c r="J32" s="81"/>
      <c r="K32" s="81"/>
      <c r="L32" s="81"/>
      <c r="M32" s="24"/>
      <c r="N32" s="3"/>
      <c r="O32" s="3"/>
      <c r="P32" s="3"/>
      <c r="Q32" s="3"/>
      <c r="R32" s="3"/>
      <c r="S32" s="3"/>
      <c r="T32" s="3"/>
      <c r="U32" s="3"/>
    </row>
    <row r="33" spans="1:21" s="4" customFormat="1" x14ac:dyDescent="0.4">
      <c r="A33" s="76"/>
      <c r="B33" s="22"/>
      <c r="C33" s="63"/>
      <c r="D33" s="205" t="str">
        <f>IF($D$29="","",$E$48)</f>
        <v/>
      </c>
      <c r="E33" s="205"/>
      <c r="F33" s="206"/>
      <c r="G33" s="206"/>
      <c r="H33" s="206"/>
      <c r="I33" s="206"/>
      <c r="J33" s="206"/>
      <c r="K33" s="206"/>
      <c r="L33" s="206"/>
      <c r="M33" s="24"/>
      <c r="N33" s="3"/>
      <c r="O33" s="3"/>
      <c r="P33" s="3"/>
      <c r="Q33" s="3"/>
      <c r="R33" s="3"/>
      <c r="S33" s="3"/>
      <c r="T33" s="3"/>
      <c r="U33" s="3"/>
    </row>
    <row r="34" spans="1:21" s="4" customFormat="1" x14ac:dyDescent="0.4">
      <c r="A34" s="76"/>
      <c r="B34" s="22"/>
      <c r="C34" s="30"/>
      <c r="D34" s="26"/>
      <c r="E34" s="26"/>
      <c r="F34" s="27"/>
      <c r="G34" s="27"/>
      <c r="H34" s="27"/>
      <c r="I34" s="27"/>
      <c r="J34" s="27"/>
      <c r="K34" s="27"/>
      <c r="L34" s="27"/>
      <c r="M34" s="24"/>
      <c r="N34" s="3"/>
      <c r="O34" s="3"/>
      <c r="P34" s="3"/>
      <c r="Q34" s="3"/>
      <c r="R34" s="3"/>
      <c r="S34" s="3"/>
      <c r="T34" s="3"/>
      <c r="U34" s="3"/>
    </row>
    <row r="35" spans="1:21" s="4" customFormat="1" x14ac:dyDescent="0.4">
      <c r="A35" s="76"/>
      <c r="B35" s="22"/>
      <c r="C35" s="28" t="s">
        <v>30</v>
      </c>
      <c r="D35" s="26"/>
      <c r="E35" s="27"/>
      <c r="F35" s="27"/>
      <c r="G35" s="27"/>
      <c r="H35" s="27"/>
      <c r="I35" s="27"/>
      <c r="J35" s="27"/>
      <c r="K35" s="27"/>
      <c r="L35" s="29" t="s">
        <v>22</v>
      </c>
      <c r="M35" s="24"/>
      <c r="N35" s="3"/>
      <c r="O35" s="3"/>
      <c r="P35" s="3"/>
      <c r="Q35" s="3"/>
      <c r="R35" s="3"/>
      <c r="S35" s="3"/>
      <c r="T35" s="3"/>
      <c r="U35" s="3"/>
    </row>
    <row r="36" spans="1:21" s="4" customFormat="1" x14ac:dyDescent="0.4">
      <c r="A36" s="76"/>
      <c r="B36" s="22"/>
      <c r="C36" s="28"/>
      <c r="D36" s="26"/>
      <c r="E36" s="27"/>
      <c r="F36" s="27"/>
      <c r="G36" s="27"/>
      <c r="H36" s="27"/>
      <c r="I36" s="27"/>
      <c r="J36" s="27"/>
      <c r="K36" s="27"/>
      <c r="L36" s="29" t="s">
        <v>39</v>
      </c>
      <c r="M36" s="24"/>
      <c r="N36" s="3"/>
      <c r="O36" s="3"/>
      <c r="P36" s="3"/>
      <c r="Q36" s="3"/>
      <c r="R36" s="3"/>
      <c r="S36" s="3"/>
      <c r="T36" s="3"/>
      <c r="U36" s="3"/>
    </row>
    <row r="37" spans="1:21" s="4" customFormat="1" ht="30" customHeight="1" x14ac:dyDescent="0.4">
      <c r="A37" s="76"/>
      <c r="B37" s="22"/>
      <c r="C37" s="84" t="s">
        <v>31</v>
      </c>
      <c r="D37" s="85"/>
      <c r="E37" s="88" t="s">
        <v>32</v>
      </c>
      <c r="F37" s="89"/>
      <c r="G37" s="92" t="s">
        <v>33</v>
      </c>
      <c r="H37" s="92"/>
      <c r="I37" s="92"/>
      <c r="J37" s="92"/>
      <c r="K37" s="88" t="s">
        <v>34</v>
      </c>
      <c r="L37" s="89"/>
      <c r="M37" s="24"/>
      <c r="N37" s="3"/>
      <c r="O37" s="3"/>
      <c r="P37" s="3"/>
      <c r="Q37" s="3"/>
      <c r="R37" s="3"/>
      <c r="S37" s="3"/>
      <c r="T37" s="3"/>
      <c r="U37" s="3"/>
    </row>
    <row r="38" spans="1:21" s="4" customFormat="1" ht="30" customHeight="1" x14ac:dyDescent="0.4">
      <c r="A38" s="76"/>
      <c r="B38" s="22"/>
      <c r="C38" s="86"/>
      <c r="D38" s="87"/>
      <c r="E38" s="90"/>
      <c r="F38" s="91"/>
      <c r="G38" s="92" t="s">
        <v>35</v>
      </c>
      <c r="H38" s="92"/>
      <c r="I38" s="74" t="s">
        <v>36</v>
      </c>
      <c r="J38" s="74"/>
      <c r="K38" s="90"/>
      <c r="L38" s="91"/>
      <c r="M38" s="24"/>
      <c r="N38" s="3"/>
      <c r="O38" s="3"/>
      <c r="P38" s="3"/>
      <c r="Q38" s="3"/>
      <c r="R38" s="3"/>
      <c r="S38" s="3"/>
      <c r="T38" s="3"/>
      <c r="U38" s="3"/>
    </row>
    <row r="39" spans="1:21" s="4" customFormat="1" x14ac:dyDescent="0.4">
      <c r="A39" s="76"/>
      <c r="B39" s="22"/>
      <c r="C39" s="171" t="str">
        <f>VLOOKUP(管理者用!$B$6,管理者用!$A$1:$I$3,$N39+1,0)</f>
        <v>海外渡航費</v>
      </c>
      <c r="D39" s="172"/>
      <c r="E39" s="158">
        <f>INDEX('(別紙1)事業計画書'!$E$33:$E$37,MATCH($N39,'(別紙1)事業計画書'!$N$33:$N$37,0))</f>
        <v>0</v>
      </c>
      <c r="F39" s="159"/>
      <c r="G39" s="158">
        <f>INDEX('(別紙1)事業計画書'!$G$33:$G$37,MATCH($N39,'(別紙1)事業計画書'!$N$33:$N$37,0))</f>
        <v>0</v>
      </c>
      <c r="H39" s="159"/>
      <c r="I39" s="158">
        <f>INDEX('(別紙1)事業計画書'!$I$33:$I$37,MATCH($N39,'(別紙1)事業計画書'!$N$33:$N$37,0))</f>
        <v>0</v>
      </c>
      <c r="J39" s="159"/>
      <c r="K39" s="158">
        <f>IFERROR(SUM($E39,-$G39,-$I39),"")</f>
        <v>0</v>
      </c>
      <c r="L39" s="159"/>
      <c r="M39" s="24"/>
      <c r="N39" s="3">
        <v>1</v>
      </c>
      <c r="O39" s="3"/>
      <c r="P39" s="3"/>
      <c r="Q39" s="3"/>
      <c r="R39" s="3"/>
      <c r="S39" s="3"/>
      <c r="T39" s="3"/>
      <c r="U39" s="3"/>
    </row>
    <row r="40" spans="1:21" s="4" customFormat="1" x14ac:dyDescent="0.4">
      <c r="A40" s="76"/>
      <c r="B40" s="22"/>
      <c r="C40" s="173"/>
      <c r="D40" s="174"/>
      <c r="E40" s="175"/>
      <c r="F40" s="176"/>
      <c r="G40" s="175"/>
      <c r="H40" s="176"/>
      <c r="I40" s="175"/>
      <c r="J40" s="176"/>
      <c r="K40" s="65" t="str">
        <f>IF($E40-SUM($G40,$I40)=0,"",$E40-SUM($G40,$I40))</f>
        <v/>
      </c>
      <c r="L40" s="66"/>
      <c r="M40" s="24"/>
      <c r="N40" s="3"/>
      <c r="O40" s="3"/>
      <c r="P40" s="3"/>
      <c r="Q40" s="3"/>
      <c r="R40" s="3"/>
      <c r="S40" s="3"/>
      <c r="T40" s="3"/>
      <c r="U40" s="3"/>
    </row>
    <row r="41" spans="1:21" s="4" customFormat="1" x14ac:dyDescent="0.4">
      <c r="A41" s="76"/>
      <c r="B41" s="22"/>
      <c r="C41" s="171" t="str">
        <f>VLOOKUP(管理者用!$B$6,管理者用!$A$1:$I$3,$N41+1,0)</f>
        <v>製作費</v>
      </c>
      <c r="D41" s="172"/>
      <c r="E41" s="158">
        <f>INDEX('(別紙1)事業計画書'!$E$33:$E$37,MATCH($N41,'(別紙1)事業計画書'!$N$33:$N$37,0))</f>
        <v>0</v>
      </c>
      <c r="F41" s="159"/>
      <c r="G41" s="158">
        <f>INDEX('(別紙1)事業計画書'!$G$33:$G$37,MATCH($N41,'(別紙1)事業計画書'!$N$33:$N$37,0))</f>
        <v>0</v>
      </c>
      <c r="H41" s="159"/>
      <c r="I41" s="158">
        <f>INDEX('(別紙1)事業計画書'!$I$33:$I$37,MATCH($N41,'(別紙1)事業計画書'!$N$33:$N$37,0))</f>
        <v>0</v>
      </c>
      <c r="J41" s="159"/>
      <c r="K41" s="158">
        <f t="shared" ref="K41:K45" si="0">IFERROR(SUM($E41,-$G41,-$I41),"")</f>
        <v>0</v>
      </c>
      <c r="L41" s="159"/>
      <c r="M41" s="24"/>
      <c r="N41" s="3">
        <v>2</v>
      </c>
      <c r="O41" s="3"/>
      <c r="P41" s="3"/>
      <c r="Q41" s="3"/>
      <c r="R41" s="3"/>
      <c r="S41" s="3"/>
      <c r="T41" s="3"/>
      <c r="U41" s="3"/>
    </row>
    <row r="42" spans="1:21" s="4" customFormat="1" x14ac:dyDescent="0.4">
      <c r="A42" s="76"/>
      <c r="B42" s="22"/>
      <c r="C42" s="173"/>
      <c r="D42" s="174"/>
      <c r="E42" s="175"/>
      <c r="F42" s="176"/>
      <c r="G42" s="175"/>
      <c r="H42" s="176"/>
      <c r="I42" s="175"/>
      <c r="J42" s="176"/>
      <c r="K42" s="65" t="str">
        <f>IF($E42-SUM($G42,$I42)=0,"",$E42-SUM($G42,$I42))</f>
        <v/>
      </c>
      <c r="L42" s="66"/>
      <c r="M42" s="24"/>
      <c r="N42" s="3"/>
      <c r="O42" s="3"/>
      <c r="P42" s="3"/>
      <c r="Q42" s="3"/>
      <c r="R42" s="3"/>
      <c r="S42" s="3"/>
      <c r="T42" s="3"/>
      <c r="U42" s="3"/>
    </row>
    <row r="43" spans="1:21" s="4" customFormat="1" x14ac:dyDescent="0.4">
      <c r="A43" s="76"/>
      <c r="B43" s="22"/>
      <c r="C43" s="171" t="str">
        <f>VLOOKUP(管理者用!$B$6,管理者用!$A$1:$I$3,$N43+1,0)</f>
        <v>役務費</v>
      </c>
      <c r="D43" s="172"/>
      <c r="E43" s="158">
        <f>INDEX('(別紙1)事業計画書'!$E$33:$E$37,MATCH($N43,'(別紙1)事業計画書'!$N$33:$N$37,0))</f>
        <v>0</v>
      </c>
      <c r="F43" s="159"/>
      <c r="G43" s="158">
        <f>INDEX('(別紙1)事業計画書'!$G$33:$G$37,MATCH($N43,'(別紙1)事業計画書'!$N$33:$N$37,0))</f>
        <v>0</v>
      </c>
      <c r="H43" s="159"/>
      <c r="I43" s="158">
        <f>INDEX('(別紙1)事業計画書'!$I$33:$I$37,MATCH($N43,'(別紙1)事業計画書'!$N$33:$N$37,0))</f>
        <v>0</v>
      </c>
      <c r="J43" s="159"/>
      <c r="K43" s="158">
        <f t="shared" si="0"/>
        <v>0</v>
      </c>
      <c r="L43" s="159"/>
      <c r="M43" s="24"/>
      <c r="N43" s="3">
        <v>3</v>
      </c>
      <c r="O43" s="3"/>
      <c r="P43" s="3"/>
      <c r="Q43" s="3"/>
      <c r="R43" s="3"/>
      <c r="S43" s="3"/>
      <c r="T43" s="3"/>
      <c r="U43" s="3"/>
    </row>
    <row r="44" spans="1:21" s="4" customFormat="1" x14ac:dyDescent="0.4">
      <c r="A44" s="76"/>
      <c r="B44" s="22"/>
      <c r="C44" s="173"/>
      <c r="D44" s="174"/>
      <c r="E44" s="175"/>
      <c r="F44" s="176"/>
      <c r="G44" s="175"/>
      <c r="H44" s="176"/>
      <c r="I44" s="175"/>
      <c r="J44" s="176"/>
      <c r="K44" s="65" t="str">
        <f>IF($E44-SUM($G44,$I44)=0,"",$E44-SUM($G44,$I44))</f>
        <v/>
      </c>
      <c r="L44" s="66"/>
      <c r="M44" s="24"/>
      <c r="N44" s="3"/>
      <c r="O44" s="3"/>
      <c r="P44" s="3"/>
      <c r="Q44" s="3"/>
      <c r="R44" s="3"/>
      <c r="S44" s="3"/>
      <c r="T44" s="3"/>
      <c r="U44" s="3"/>
    </row>
    <row r="45" spans="1:21" s="4" customFormat="1" x14ac:dyDescent="0.4">
      <c r="A45" s="76"/>
      <c r="B45" s="22"/>
      <c r="C45" s="171" t="str">
        <f>VLOOKUP(管理者用!$B$6,管理者用!$A$1:$I$3,$N45+1,0)</f>
        <v>その他</v>
      </c>
      <c r="D45" s="172"/>
      <c r="E45" s="158">
        <f>INDEX('(別紙1)事業計画書'!$E$33:$E$37,MATCH($N45,'(別紙1)事業計画書'!$N$33:$N$37,0))</f>
        <v>0</v>
      </c>
      <c r="F45" s="159"/>
      <c r="G45" s="158">
        <f>INDEX('(別紙1)事業計画書'!$G$33:$G$37,MATCH($N45,'(別紙1)事業計画書'!$N$33:$N$37,0))</f>
        <v>0</v>
      </c>
      <c r="H45" s="159"/>
      <c r="I45" s="158">
        <f>INDEX('(別紙1)事業計画書'!$I$33:$I$37,MATCH($N45,'(別紙1)事業計画書'!$N$33:$N$37,0))</f>
        <v>0</v>
      </c>
      <c r="J45" s="159"/>
      <c r="K45" s="158">
        <f t="shared" si="0"/>
        <v>0</v>
      </c>
      <c r="L45" s="159"/>
      <c r="M45" s="24"/>
      <c r="N45" s="3">
        <v>4</v>
      </c>
      <c r="O45" s="3"/>
      <c r="P45" s="3"/>
      <c r="Q45" s="3"/>
      <c r="R45" s="3"/>
      <c r="S45" s="3"/>
      <c r="T45" s="3"/>
      <c r="U45" s="3"/>
    </row>
    <row r="46" spans="1:21" s="4" customFormat="1" x14ac:dyDescent="0.4">
      <c r="A46" s="76"/>
      <c r="B46" s="22"/>
      <c r="C46" s="173"/>
      <c r="D46" s="174"/>
      <c r="E46" s="175"/>
      <c r="F46" s="176"/>
      <c r="G46" s="175"/>
      <c r="H46" s="176"/>
      <c r="I46" s="175"/>
      <c r="J46" s="176"/>
      <c r="K46" s="65" t="str">
        <f>IF($E46-SUM($G46,$I46)=0,"",$E46-SUM($G46,$I46))</f>
        <v/>
      </c>
      <c r="L46" s="66"/>
      <c r="M46" s="24"/>
      <c r="N46" s="3"/>
      <c r="O46" s="3"/>
      <c r="P46" s="3"/>
      <c r="Q46" s="3"/>
      <c r="R46" s="3"/>
      <c r="S46" s="3"/>
      <c r="T46" s="3"/>
      <c r="U46" s="3"/>
    </row>
    <row r="47" spans="1:21" s="4" customFormat="1" x14ac:dyDescent="0.4">
      <c r="A47" s="76"/>
      <c r="B47" s="22"/>
      <c r="C47" s="84" t="s">
        <v>29</v>
      </c>
      <c r="D47" s="85"/>
      <c r="E47" s="158">
        <f>INDEX('(別紙1)事業計画書'!$E$33:$E$37,MATCH($N47,'(別紙1)事業計画書'!$N$33:$N$37,0))</f>
        <v>0</v>
      </c>
      <c r="F47" s="159"/>
      <c r="G47" s="158">
        <f>INDEX('(別紙1)事業計画書'!$G$33:$G$37,MATCH($N47,'(別紙1)事業計画書'!$N$33:$N$37,0))</f>
        <v>0</v>
      </c>
      <c r="H47" s="159"/>
      <c r="I47" s="158">
        <f>INDEX('(別紙1)事業計画書'!$I$33:$I$37,MATCH($N47,'(別紙1)事業計画書'!$N$33:$N$37,0))</f>
        <v>0</v>
      </c>
      <c r="J47" s="159"/>
      <c r="K47" s="160">
        <f>IFERROR(SUM($E47,-$G47,-$I47),"")</f>
        <v>0</v>
      </c>
      <c r="L47" s="160"/>
      <c r="M47" s="24"/>
      <c r="N47" s="3">
        <v>5</v>
      </c>
      <c r="O47" s="3"/>
      <c r="P47" s="3"/>
      <c r="Q47" s="3"/>
      <c r="R47" s="3"/>
      <c r="S47" s="3"/>
      <c r="T47" s="3"/>
      <c r="U47" s="3"/>
    </row>
    <row r="48" spans="1:21" s="4" customFormat="1" ht="19.5" thickBot="1" x14ac:dyDescent="0.45">
      <c r="A48" s="77"/>
      <c r="B48" s="22"/>
      <c r="C48" s="86"/>
      <c r="D48" s="87"/>
      <c r="E48" s="64" t="str">
        <f>IF(SUM(E$40,E$42,E$44,E$46)=0,"",SUM(E$40,E$42,E$44,E$46))</f>
        <v/>
      </c>
      <c r="F48" s="64"/>
      <c r="G48" s="64" t="str">
        <f t="shared" ref="G48" si="1">IF(SUM(G$40,G$42,G$44,G$46)=0,"",SUM(G$40,G$42,G$44,G$46))</f>
        <v/>
      </c>
      <c r="H48" s="64"/>
      <c r="I48" s="64" t="str">
        <f t="shared" ref="I48" si="2">IF(SUM(I$40,I$42,I$44,I$46)=0,"",SUM(I$40,I$42,I$44,I$46))</f>
        <v/>
      </c>
      <c r="J48" s="64"/>
      <c r="K48" s="64" t="str">
        <f t="shared" ref="K48" si="3">IF(SUM(K$40,K$42,K$44,K$46)=0,"",SUM(K$40,K$42,K$44,K$46))</f>
        <v/>
      </c>
      <c r="L48" s="64"/>
      <c r="M48" s="24"/>
      <c r="N48" s="3"/>
      <c r="O48" s="3"/>
      <c r="P48" s="3"/>
      <c r="Q48" s="3"/>
      <c r="R48" s="3"/>
      <c r="S48" s="3"/>
      <c r="T48" s="3"/>
      <c r="U48" s="3"/>
    </row>
    <row r="49" spans="1:21" s="4" customFormat="1" ht="19.5" thickTop="1" x14ac:dyDescent="0.4">
      <c r="A49" s="77"/>
      <c r="B49" s="22"/>
      <c r="C49" s="152" t="s">
        <v>37</v>
      </c>
      <c r="D49" s="152"/>
      <c r="E49" s="152"/>
      <c r="F49" s="152"/>
      <c r="G49" s="152"/>
      <c r="H49" s="152"/>
      <c r="I49" s="152"/>
      <c r="J49" s="153"/>
      <c r="K49" s="154">
        <f>'(別紙1)事業計画書'!$K$38</f>
        <v>0</v>
      </c>
      <c r="L49" s="155"/>
      <c r="M49" s="24"/>
      <c r="N49" s="3"/>
      <c r="O49" s="3"/>
      <c r="P49" s="3"/>
      <c r="Q49" s="3"/>
      <c r="R49" s="3"/>
      <c r="S49" s="3"/>
      <c r="T49" s="3"/>
      <c r="U49" s="3"/>
    </row>
    <row r="50" spans="1:21" s="4" customFormat="1" ht="19.5" thickBot="1" x14ac:dyDescent="0.45">
      <c r="A50" s="77"/>
      <c r="B50" s="22"/>
      <c r="C50" s="152"/>
      <c r="D50" s="152"/>
      <c r="E50" s="152"/>
      <c r="F50" s="152"/>
      <c r="G50" s="152"/>
      <c r="H50" s="152"/>
      <c r="I50" s="152"/>
      <c r="J50" s="153"/>
      <c r="K50" s="156" t="str">
        <f>IFERROR(IF(ROUNDDOWN($K$48/2,-3)&gt;=800000-$J$52,800000-$J$52,ROUNDDOWN($K$48/2,-3)),"")</f>
        <v/>
      </c>
      <c r="L50" s="157"/>
      <c r="M50" s="24"/>
      <c r="N50" s="3"/>
      <c r="O50" s="3"/>
      <c r="P50" s="3"/>
      <c r="Q50" s="3"/>
      <c r="R50" s="3"/>
      <c r="S50" s="3"/>
      <c r="T50" s="3"/>
      <c r="U50" s="3"/>
    </row>
    <row r="51" spans="1:21" s="4" customFormat="1" ht="61.5" customHeight="1" thickTop="1" thickBot="1" x14ac:dyDescent="0.45">
      <c r="A51" s="78"/>
      <c r="B51" s="61" t="s">
        <v>84</v>
      </c>
      <c r="C51" s="62"/>
      <c r="D51" s="62"/>
      <c r="E51" s="62"/>
      <c r="F51" s="62"/>
      <c r="G51" s="62"/>
      <c r="H51" s="62"/>
      <c r="I51" s="62"/>
      <c r="J51" s="62"/>
      <c r="K51" s="62"/>
      <c r="L51" s="62"/>
      <c r="M51" s="15"/>
      <c r="N51" s="3"/>
      <c r="O51" s="3"/>
      <c r="P51" s="3"/>
      <c r="Q51" s="3"/>
      <c r="R51" s="3"/>
      <c r="S51" s="3"/>
      <c r="T51" s="3"/>
      <c r="U51" s="3"/>
    </row>
    <row r="52" spans="1:21" s="4" customFormat="1" x14ac:dyDescent="0.4">
      <c r="A52" s="42" t="s">
        <v>80</v>
      </c>
      <c r="B52" s="44" t="s">
        <v>81</v>
      </c>
      <c r="C52" s="45"/>
      <c r="D52" s="48" t="s">
        <v>82</v>
      </c>
      <c r="E52" s="49"/>
      <c r="F52" s="49"/>
      <c r="G52" s="49"/>
      <c r="H52" s="49"/>
      <c r="I52" s="49"/>
      <c r="J52" s="50">
        <f>'(別紙1)事業計画書'!$J$40</f>
        <v>0</v>
      </c>
      <c r="K52" s="51"/>
      <c r="L52" s="49" t="s">
        <v>83</v>
      </c>
      <c r="M52" s="52"/>
      <c r="N52" s="3"/>
      <c r="O52" s="3"/>
      <c r="P52" s="3"/>
      <c r="Q52" s="3"/>
      <c r="R52" s="3"/>
      <c r="S52" s="3"/>
      <c r="T52" s="3"/>
      <c r="U52" s="3"/>
    </row>
    <row r="53" spans="1:21" s="4" customFormat="1" ht="40.5" customHeight="1" thickBot="1" x14ac:dyDescent="0.45">
      <c r="A53" s="43"/>
      <c r="B53" s="46"/>
      <c r="C53" s="47"/>
      <c r="D53" s="53"/>
      <c r="E53" s="53"/>
      <c r="F53" s="53"/>
      <c r="G53" s="53"/>
      <c r="H53" s="53"/>
      <c r="I53" s="53"/>
      <c r="J53" s="53"/>
      <c r="K53" s="53"/>
      <c r="L53" s="53"/>
      <c r="M53" s="54"/>
      <c r="N53" s="3"/>
      <c r="O53" s="3"/>
      <c r="P53" s="3"/>
      <c r="Q53" s="3"/>
      <c r="R53" s="3"/>
      <c r="S53" s="3"/>
      <c r="T53" s="3"/>
      <c r="U53" s="3"/>
    </row>
    <row r="54" spans="1:21" s="4" customFormat="1" x14ac:dyDescent="0.4">
      <c r="A54" s="1"/>
      <c r="B54" s="1"/>
      <c r="C54" s="2"/>
      <c r="D54" s="2"/>
      <c r="E54" s="1"/>
      <c r="F54" s="1"/>
      <c r="G54" s="1"/>
      <c r="H54" s="1"/>
      <c r="I54" s="1"/>
      <c r="J54" s="1"/>
      <c r="K54" s="1"/>
      <c r="L54" s="1"/>
      <c r="M54" s="1"/>
      <c r="N54" s="3"/>
      <c r="O54" s="3"/>
      <c r="P54" s="3"/>
      <c r="Q54" s="3"/>
      <c r="R54" s="3"/>
      <c r="S54" s="3"/>
      <c r="T54" s="3"/>
      <c r="U54" s="3"/>
    </row>
    <row r="55" spans="1:21" s="4" customFormat="1" x14ac:dyDescent="0.4">
      <c r="A55" s="1"/>
      <c r="B55" s="1"/>
      <c r="C55" s="2"/>
      <c r="D55" s="2"/>
      <c r="E55" s="1"/>
      <c r="F55" s="1"/>
      <c r="G55" s="1"/>
      <c r="H55" s="1"/>
      <c r="I55" s="1"/>
      <c r="J55" s="1"/>
      <c r="K55" s="1"/>
      <c r="L55" s="1"/>
      <c r="M55" s="1"/>
      <c r="N55" s="3"/>
      <c r="O55" s="3"/>
      <c r="P55" s="3"/>
      <c r="Q55" s="3"/>
      <c r="R55" s="3"/>
      <c r="S55" s="3"/>
      <c r="T55" s="3"/>
      <c r="U55" s="3"/>
    </row>
    <row r="56" spans="1:21" s="4" customFormat="1" x14ac:dyDescent="0.4">
      <c r="A56" s="1"/>
      <c r="B56" s="1"/>
      <c r="C56" s="2"/>
      <c r="D56" s="2"/>
      <c r="E56" s="1"/>
      <c r="F56" s="1"/>
      <c r="G56" s="1"/>
      <c r="H56" s="1"/>
      <c r="I56" s="1"/>
      <c r="J56" s="1"/>
      <c r="K56" s="1"/>
      <c r="L56" s="1"/>
      <c r="M56" s="1"/>
      <c r="N56" s="3"/>
      <c r="O56" s="3"/>
      <c r="P56" s="3"/>
      <c r="Q56" s="3"/>
      <c r="R56" s="3"/>
      <c r="S56" s="3"/>
      <c r="T56" s="3"/>
      <c r="U56" s="3"/>
    </row>
  </sheetData>
  <sheetProtection algorithmName="SHA-512" hashValue="SZ3/V4Z/rQxzj9Q90qt4zW4CxSyvnsln2jvQZvDAx0t8/c+zx6s7+meoLrN4fxupkw8cM4hJEt9bHd4Gk+h0Tg==" saltValue="y9K0CTmWbxx039Nohofbkw==" spinCount="100000" sheet="1" objects="1" scenarios="1" formatColumns="0" formatRows="0"/>
  <mergeCells count="127">
    <mergeCell ref="F29:L29"/>
    <mergeCell ref="C30:C31"/>
    <mergeCell ref="D30:E30"/>
    <mergeCell ref="F30:L30"/>
    <mergeCell ref="D31:E31"/>
    <mergeCell ref="F31:L31"/>
    <mergeCell ref="K37:L38"/>
    <mergeCell ref="G38:H38"/>
    <mergeCell ref="I38:J38"/>
    <mergeCell ref="C28:C29"/>
    <mergeCell ref="D28:E28"/>
    <mergeCell ref="C32:C33"/>
    <mergeCell ref="D32:E32"/>
    <mergeCell ref="F32:L32"/>
    <mergeCell ref="D33:E33"/>
    <mergeCell ref="F33:L33"/>
    <mergeCell ref="C37:D38"/>
    <mergeCell ref="E37:F38"/>
    <mergeCell ref="G37:J37"/>
    <mergeCell ref="F28:L28"/>
    <mergeCell ref="D29:E29"/>
    <mergeCell ref="A2:M2"/>
    <mergeCell ref="A3:A11"/>
    <mergeCell ref="B3:D3"/>
    <mergeCell ref="E3:M3"/>
    <mergeCell ref="B4:D4"/>
    <mergeCell ref="E4:M4"/>
    <mergeCell ref="B5:D6"/>
    <mergeCell ref="H5:I5"/>
    <mergeCell ref="E6:M6"/>
    <mergeCell ref="B7:D8"/>
    <mergeCell ref="B11:D11"/>
    <mergeCell ref="E11:H11"/>
    <mergeCell ref="J11:L11"/>
    <mergeCell ref="F7:G7"/>
    <mergeCell ref="I7:M7"/>
    <mergeCell ref="E8:M8"/>
    <mergeCell ref="B9:D9"/>
    <mergeCell ref="E9:M9"/>
    <mergeCell ref="B10:D10"/>
    <mergeCell ref="E10:G10"/>
    <mergeCell ref="K10:L10"/>
    <mergeCell ref="K41:L41"/>
    <mergeCell ref="E42:F42"/>
    <mergeCell ref="G42:H42"/>
    <mergeCell ref="I42:J42"/>
    <mergeCell ref="K42:L42"/>
    <mergeCell ref="I40:J40"/>
    <mergeCell ref="C39:D40"/>
    <mergeCell ref="E39:F39"/>
    <mergeCell ref="G39:H39"/>
    <mergeCell ref="I39:J39"/>
    <mergeCell ref="K39:L39"/>
    <mergeCell ref="E40:F40"/>
    <mergeCell ref="G40:H40"/>
    <mergeCell ref="B51:L51"/>
    <mergeCell ref="C47:D48"/>
    <mergeCell ref="E47:F47"/>
    <mergeCell ref="G47:H47"/>
    <mergeCell ref="I47:J47"/>
    <mergeCell ref="K47:L47"/>
    <mergeCell ref="E48:F48"/>
    <mergeCell ref="A23:A51"/>
    <mergeCell ref="D25:E25"/>
    <mergeCell ref="F25:L25"/>
    <mergeCell ref="C26:C27"/>
    <mergeCell ref="D26:E26"/>
    <mergeCell ref="F26:L26"/>
    <mergeCell ref="D27:E27"/>
    <mergeCell ref="F27:L27"/>
    <mergeCell ref="C45:D46"/>
    <mergeCell ref="E45:F45"/>
    <mergeCell ref="G45:H45"/>
    <mergeCell ref="I45:J45"/>
    <mergeCell ref="K45:L45"/>
    <mergeCell ref="E46:F46"/>
    <mergeCell ref="G46:H46"/>
    <mergeCell ref="I46:J46"/>
    <mergeCell ref="K46:L46"/>
    <mergeCell ref="G20:M20"/>
    <mergeCell ref="E21:F21"/>
    <mergeCell ref="G21:M21"/>
    <mergeCell ref="E22:M22"/>
    <mergeCell ref="G48:H48"/>
    <mergeCell ref="I48:J48"/>
    <mergeCell ref="K48:L48"/>
    <mergeCell ref="C49:J50"/>
    <mergeCell ref="K49:L49"/>
    <mergeCell ref="K50:L50"/>
    <mergeCell ref="C43:D44"/>
    <mergeCell ref="E43:F43"/>
    <mergeCell ref="G43:H43"/>
    <mergeCell ref="I43:J43"/>
    <mergeCell ref="K43:L43"/>
    <mergeCell ref="E44:F44"/>
    <mergeCell ref="G44:H44"/>
    <mergeCell ref="I44:J44"/>
    <mergeCell ref="K44:L44"/>
    <mergeCell ref="K40:L40"/>
    <mergeCell ref="C41:D42"/>
    <mergeCell ref="E41:F41"/>
    <mergeCell ref="G41:H41"/>
    <mergeCell ref="I41:J41"/>
    <mergeCell ref="A52:A53"/>
    <mergeCell ref="B52:C53"/>
    <mergeCell ref="D52:I52"/>
    <mergeCell ref="J52:K52"/>
    <mergeCell ref="L52:M52"/>
    <mergeCell ref="D53:M53"/>
    <mergeCell ref="A12:A22"/>
    <mergeCell ref="B12:D12"/>
    <mergeCell ref="E12:M12"/>
    <mergeCell ref="B13:C22"/>
    <mergeCell ref="D13:D14"/>
    <mergeCell ref="E13:M13"/>
    <mergeCell ref="E14:M14"/>
    <mergeCell ref="E15:M15"/>
    <mergeCell ref="D16:D21"/>
    <mergeCell ref="E16:F16"/>
    <mergeCell ref="G16:M16"/>
    <mergeCell ref="E17:F17"/>
    <mergeCell ref="G17:M17"/>
    <mergeCell ref="E18:F18"/>
    <mergeCell ref="G18:M18"/>
    <mergeCell ref="E19:F19"/>
    <mergeCell ref="G19:M19"/>
    <mergeCell ref="E20:F20"/>
  </mergeCells>
  <phoneticPr fontId="4"/>
  <dataValidations count="1">
    <dataValidation operator="greaterThanOrEqual" allowBlank="1" showInputMessage="1" showErrorMessage="1" sqref="I1:M6 F1:G6 C28 L51 B1:D11 I8:M11 F8:G11 C24:C26 H1:H11 C47 D30:D36 C32 C30 D24:D27 F23:F36 B23:D23 G23:L25 B54:M1048576 H35:L35 C35:C37 E35:E37 L36 K36:K37 H36:J36 G35:G48 I39 I41 I43 I45 C39 I47:I48 F12:M12 B12:B13 E1:E25 E39:E48 C45 C12:D12 C41 C43 C51:J51 D53 K39:K51 B24:B52 M23:M51 C49"/>
  </dataValidations>
  <printOptions horizontalCentered="1"/>
  <pageMargins left="0.31496062992125984" right="0.31496062992125984" top="0.74803149606299213" bottom="0.74803149606299213" header="0.31496062992125984" footer="0.31496062992125984"/>
  <pageSetup paperSize="9" scale="88" fitToHeight="0" orientation="portrait" r:id="rId1"/>
  <rowBreaks count="1" manualBreakCount="1">
    <brk id="22"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Normal="100" zoomScaleSheetLayoutView="100" workbookViewId="0">
      <selection activeCell="E5" sqref="E5:M5"/>
    </sheetView>
  </sheetViews>
  <sheetFormatPr defaultRowHeight="18.75" x14ac:dyDescent="0.4"/>
  <cols>
    <col min="1" max="1" width="13.625" style="31" customWidth="1"/>
    <col min="2" max="2" width="2.625" style="31" customWidth="1"/>
    <col min="3" max="4" width="8.625" style="32" customWidth="1"/>
    <col min="5" max="12" width="6.625" style="31" customWidth="1"/>
    <col min="13" max="13" width="2.625" style="31" customWidth="1"/>
    <col min="14" max="14" width="0" style="3" hidden="1" customWidth="1"/>
    <col min="15" max="16384" width="9" style="3"/>
  </cols>
  <sheetData>
    <row r="1" spans="1:21" x14ac:dyDescent="0.4">
      <c r="A1" s="1" t="s">
        <v>56</v>
      </c>
      <c r="B1" s="1"/>
      <c r="C1" s="2"/>
      <c r="D1" s="2"/>
      <c r="E1" s="1"/>
      <c r="F1" s="1"/>
      <c r="G1" s="1"/>
      <c r="H1" s="1"/>
      <c r="I1" s="1"/>
      <c r="J1" s="1"/>
      <c r="K1" s="1"/>
      <c r="L1" s="1"/>
      <c r="M1" s="1"/>
    </row>
    <row r="2" spans="1:21" ht="30" customHeight="1" thickBot="1" x14ac:dyDescent="0.45">
      <c r="A2" s="99" t="str">
        <f>"松江市"&amp;管理者用!$B$5&amp;"（"&amp;管理者用!$B$6&amp;")　事業報告書"</f>
        <v>松江市販路開拓支援事業補助金（海外進出支援事業)　事業報告書</v>
      </c>
      <c r="B2" s="99"/>
      <c r="C2" s="99"/>
      <c r="D2" s="99"/>
      <c r="E2" s="99"/>
      <c r="F2" s="99"/>
      <c r="G2" s="99"/>
      <c r="H2" s="99"/>
      <c r="I2" s="99"/>
      <c r="J2" s="99"/>
      <c r="K2" s="99"/>
      <c r="L2" s="99"/>
      <c r="M2" s="99"/>
    </row>
    <row r="3" spans="1:21" s="4" customFormat="1" ht="18.75" customHeight="1" thickBot="1" x14ac:dyDescent="0.45">
      <c r="A3" s="37" t="s">
        <v>1</v>
      </c>
      <c r="B3" s="228" t="s">
        <v>2</v>
      </c>
      <c r="C3" s="228"/>
      <c r="D3" s="228"/>
      <c r="E3" s="229">
        <f>'(別紙1)事業計画書'!$E$3</f>
        <v>0</v>
      </c>
      <c r="F3" s="229"/>
      <c r="G3" s="229"/>
      <c r="H3" s="229"/>
      <c r="I3" s="229"/>
      <c r="J3" s="229"/>
      <c r="K3" s="229"/>
      <c r="L3" s="229"/>
      <c r="M3" s="230"/>
      <c r="N3" s="3"/>
      <c r="O3" s="3"/>
      <c r="P3" s="3"/>
      <c r="Q3" s="3"/>
      <c r="R3" s="3"/>
      <c r="S3" s="3"/>
      <c r="T3" s="3"/>
      <c r="U3" s="3"/>
    </row>
    <row r="4" spans="1:21" s="4" customFormat="1" ht="30" customHeight="1" x14ac:dyDescent="0.4">
      <c r="A4" s="122" t="s">
        <v>73</v>
      </c>
      <c r="B4" s="125" t="s">
        <v>69</v>
      </c>
      <c r="C4" s="125"/>
      <c r="D4" s="212" t="s">
        <v>60</v>
      </c>
      <c r="E4" s="214" t="s">
        <v>77</v>
      </c>
      <c r="F4" s="214"/>
      <c r="G4" s="214"/>
      <c r="H4" s="214"/>
      <c r="I4" s="214"/>
      <c r="J4" s="214"/>
      <c r="K4" s="214"/>
      <c r="L4" s="214"/>
      <c r="M4" s="215"/>
      <c r="N4" s="3"/>
      <c r="O4" s="3"/>
      <c r="P4" s="3"/>
      <c r="Q4" s="3"/>
      <c r="R4" s="3"/>
    </row>
    <row r="5" spans="1:21" s="4" customFormat="1" ht="120" customHeight="1" x14ac:dyDescent="0.4">
      <c r="A5" s="123"/>
      <c r="B5" s="211"/>
      <c r="C5" s="211"/>
      <c r="D5" s="213"/>
      <c r="E5" s="216"/>
      <c r="F5" s="216"/>
      <c r="G5" s="216"/>
      <c r="H5" s="216"/>
      <c r="I5" s="216"/>
      <c r="J5" s="216"/>
      <c r="K5" s="216"/>
      <c r="L5" s="216"/>
      <c r="M5" s="217"/>
      <c r="N5" s="3"/>
      <c r="O5" s="3"/>
      <c r="P5" s="3"/>
      <c r="Q5" s="3"/>
      <c r="R5" s="3"/>
    </row>
    <row r="6" spans="1:21" s="4" customFormat="1" ht="60" customHeight="1" x14ac:dyDescent="0.4">
      <c r="A6" s="123"/>
      <c r="B6" s="211"/>
      <c r="C6" s="211"/>
      <c r="D6" s="38" t="s">
        <v>71</v>
      </c>
      <c r="E6" s="216"/>
      <c r="F6" s="216"/>
      <c r="G6" s="216"/>
      <c r="H6" s="216"/>
      <c r="I6" s="216"/>
      <c r="J6" s="216"/>
      <c r="K6" s="216"/>
      <c r="L6" s="216"/>
      <c r="M6" s="217"/>
      <c r="N6" s="3"/>
      <c r="O6" s="3"/>
      <c r="P6" s="3"/>
      <c r="Q6" s="3"/>
      <c r="R6" s="3"/>
    </row>
    <row r="7" spans="1:21" s="4" customFormat="1" x14ac:dyDescent="0.4">
      <c r="A7" s="123"/>
      <c r="B7" s="211"/>
      <c r="C7" s="211"/>
      <c r="D7" s="213" t="s">
        <v>65</v>
      </c>
      <c r="E7" s="218" t="s">
        <v>63</v>
      </c>
      <c r="F7" s="218"/>
      <c r="G7" s="218" t="s">
        <v>64</v>
      </c>
      <c r="H7" s="218"/>
      <c r="I7" s="218"/>
      <c r="J7" s="218"/>
      <c r="K7" s="218"/>
      <c r="L7" s="218"/>
      <c r="M7" s="219"/>
      <c r="N7" s="3"/>
      <c r="O7" s="3"/>
      <c r="P7" s="3"/>
      <c r="Q7" s="3"/>
      <c r="R7" s="3"/>
    </row>
    <row r="8" spans="1:21" s="4" customFormat="1" ht="39.950000000000003" customHeight="1" x14ac:dyDescent="0.4">
      <c r="A8" s="123"/>
      <c r="B8" s="211"/>
      <c r="C8" s="211"/>
      <c r="D8" s="213"/>
      <c r="E8" s="218" t="s">
        <v>66</v>
      </c>
      <c r="F8" s="218"/>
      <c r="G8" s="220" t="s">
        <v>67</v>
      </c>
      <c r="H8" s="220"/>
      <c r="I8" s="220"/>
      <c r="J8" s="220"/>
      <c r="K8" s="220"/>
      <c r="L8" s="220"/>
      <c r="M8" s="221"/>
      <c r="N8" s="3"/>
      <c r="O8" s="3"/>
      <c r="P8" s="3"/>
      <c r="Q8" s="3"/>
      <c r="R8" s="3"/>
    </row>
    <row r="9" spans="1:21" s="4" customFormat="1" ht="39.950000000000003" customHeight="1" x14ac:dyDescent="0.4">
      <c r="A9" s="123"/>
      <c r="B9" s="211"/>
      <c r="C9" s="211"/>
      <c r="D9" s="213"/>
      <c r="E9" s="222"/>
      <c r="F9" s="222"/>
      <c r="G9" s="216"/>
      <c r="H9" s="216"/>
      <c r="I9" s="216"/>
      <c r="J9" s="216"/>
      <c r="K9" s="216"/>
      <c r="L9" s="216"/>
      <c r="M9" s="217"/>
      <c r="N9" s="3"/>
      <c r="O9" s="3"/>
      <c r="P9" s="3"/>
      <c r="Q9" s="3"/>
      <c r="R9" s="3"/>
    </row>
    <row r="10" spans="1:21" s="4" customFormat="1" ht="39.950000000000003" customHeight="1" x14ac:dyDescent="0.4">
      <c r="A10" s="123"/>
      <c r="B10" s="211"/>
      <c r="C10" s="211"/>
      <c r="D10" s="213"/>
      <c r="E10" s="222"/>
      <c r="F10" s="222"/>
      <c r="G10" s="216"/>
      <c r="H10" s="216"/>
      <c r="I10" s="216"/>
      <c r="J10" s="216"/>
      <c r="K10" s="216"/>
      <c r="L10" s="216"/>
      <c r="M10" s="217"/>
      <c r="N10" s="3"/>
      <c r="O10" s="3"/>
      <c r="P10" s="3"/>
      <c r="Q10" s="3"/>
      <c r="R10" s="3"/>
    </row>
    <row r="11" spans="1:21" s="4" customFormat="1" ht="39.950000000000003" customHeight="1" x14ac:dyDescent="0.4">
      <c r="A11" s="123"/>
      <c r="B11" s="211"/>
      <c r="C11" s="211"/>
      <c r="D11" s="213"/>
      <c r="E11" s="222"/>
      <c r="F11" s="222"/>
      <c r="G11" s="216"/>
      <c r="H11" s="216"/>
      <c r="I11" s="216"/>
      <c r="J11" s="216"/>
      <c r="K11" s="216"/>
      <c r="L11" s="216"/>
      <c r="M11" s="217"/>
      <c r="N11" s="3"/>
      <c r="O11" s="3"/>
      <c r="P11" s="3"/>
      <c r="Q11" s="3"/>
      <c r="R11" s="3"/>
    </row>
    <row r="12" spans="1:21" s="4" customFormat="1" ht="39.950000000000003" customHeight="1" x14ac:dyDescent="0.4">
      <c r="A12" s="123"/>
      <c r="B12" s="211"/>
      <c r="C12" s="211"/>
      <c r="D12" s="213"/>
      <c r="E12" s="222"/>
      <c r="F12" s="222"/>
      <c r="G12" s="216"/>
      <c r="H12" s="216"/>
      <c r="I12" s="216"/>
      <c r="J12" s="216"/>
      <c r="K12" s="216"/>
      <c r="L12" s="216"/>
      <c r="M12" s="217"/>
      <c r="N12" s="3"/>
      <c r="O12" s="3"/>
      <c r="P12" s="3"/>
      <c r="Q12" s="3"/>
      <c r="R12" s="3"/>
    </row>
    <row r="13" spans="1:21" s="4" customFormat="1" ht="80.099999999999994" customHeight="1" x14ac:dyDescent="0.4">
      <c r="A13" s="123"/>
      <c r="B13" s="211"/>
      <c r="C13" s="211"/>
      <c r="D13" s="38" t="s">
        <v>70</v>
      </c>
      <c r="E13" s="216"/>
      <c r="F13" s="216"/>
      <c r="G13" s="216"/>
      <c r="H13" s="216"/>
      <c r="I13" s="216"/>
      <c r="J13" s="216"/>
      <c r="K13" s="216"/>
      <c r="L13" s="216"/>
      <c r="M13" s="217"/>
      <c r="N13" s="3"/>
      <c r="O13" s="3"/>
      <c r="P13" s="34"/>
      <c r="Q13" s="3"/>
      <c r="R13" s="3"/>
    </row>
    <row r="14" spans="1:21" s="4" customFormat="1" ht="80.099999999999994" customHeight="1" thickBot="1" x14ac:dyDescent="0.45">
      <c r="A14" s="124"/>
      <c r="B14" s="223" t="s">
        <v>72</v>
      </c>
      <c r="C14" s="224"/>
      <c r="D14" s="225"/>
      <c r="E14" s="209"/>
      <c r="F14" s="209"/>
      <c r="G14" s="209"/>
      <c r="H14" s="209"/>
      <c r="I14" s="209"/>
      <c r="J14" s="209"/>
      <c r="K14" s="209"/>
      <c r="L14" s="209"/>
      <c r="M14" s="210"/>
      <c r="N14" s="3"/>
      <c r="O14" s="3"/>
      <c r="P14" s="34"/>
      <c r="Q14" s="3"/>
      <c r="R14" s="3"/>
    </row>
    <row r="15" spans="1:21" s="4" customFormat="1" x14ac:dyDescent="0.4">
      <c r="A15" s="161" t="s">
        <v>40</v>
      </c>
      <c r="B15" s="22"/>
      <c r="C15" s="28" t="s">
        <v>21</v>
      </c>
      <c r="D15" s="26"/>
      <c r="E15" s="27"/>
      <c r="F15" s="27"/>
      <c r="G15" s="27"/>
      <c r="H15" s="27"/>
      <c r="I15" s="27"/>
      <c r="J15" s="27"/>
      <c r="K15" s="27"/>
      <c r="L15" s="29" t="s">
        <v>22</v>
      </c>
      <c r="M15" s="24"/>
      <c r="N15" s="3"/>
      <c r="O15" s="3"/>
      <c r="P15" s="3"/>
      <c r="Q15" s="3"/>
      <c r="R15" s="3"/>
      <c r="S15" s="3"/>
      <c r="T15" s="3"/>
      <c r="U15" s="3"/>
    </row>
    <row r="16" spans="1:21" s="4" customFormat="1" x14ac:dyDescent="0.4">
      <c r="A16" s="161"/>
      <c r="B16" s="22"/>
      <c r="C16" s="28"/>
      <c r="D16" s="26"/>
      <c r="E16" s="27"/>
      <c r="F16" s="27"/>
      <c r="G16" s="27"/>
      <c r="H16" s="27"/>
      <c r="I16" s="27"/>
      <c r="J16" s="27"/>
      <c r="K16" s="27"/>
      <c r="L16" s="29" t="s">
        <v>39</v>
      </c>
      <c r="M16" s="24"/>
      <c r="N16" s="3"/>
      <c r="O16" s="3"/>
      <c r="P16" s="3"/>
      <c r="Q16" s="3"/>
      <c r="R16" s="3"/>
      <c r="S16" s="3"/>
      <c r="T16" s="3"/>
      <c r="U16" s="3"/>
    </row>
    <row r="17" spans="1:21" s="4" customFormat="1" x14ac:dyDescent="0.4">
      <c r="A17" s="76"/>
      <c r="B17" s="22"/>
      <c r="C17" s="23" t="s">
        <v>23</v>
      </c>
      <c r="D17" s="63" t="s">
        <v>24</v>
      </c>
      <c r="E17" s="63"/>
      <c r="F17" s="79" t="s">
        <v>25</v>
      </c>
      <c r="G17" s="79"/>
      <c r="H17" s="79"/>
      <c r="I17" s="79"/>
      <c r="J17" s="79"/>
      <c r="K17" s="79"/>
      <c r="L17" s="79"/>
      <c r="M17" s="24"/>
      <c r="N17" s="3"/>
      <c r="O17" s="3"/>
      <c r="P17" s="3"/>
      <c r="Q17" s="3"/>
      <c r="R17" s="3"/>
      <c r="S17" s="3"/>
      <c r="T17" s="3"/>
      <c r="U17" s="3"/>
    </row>
    <row r="18" spans="1:21" s="4" customFormat="1" x14ac:dyDescent="0.4">
      <c r="A18" s="76"/>
      <c r="B18" s="22"/>
      <c r="C18" s="162" t="s">
        <v>26</v>
      </c>
      <c r="D18" s="164">
        <f>D24-SUM(D20,D22)</f>
        <v>0</v>
      </c>
      <c r="E18" s="165"/>
      <c r="F18" s="166"/>
      <c r="G18" s="167"/>
      <c r="H18" s="167"/>
      <c r="I18" s="167"/>
      <c r="J18" s="167"/>
      <c r="K18" s="167"/>
      <c r="L18" s="168"/>
      <c r="M18" s="24"/>
      <c r="N18" s="3">
        <v>1</v>
      </c>
      <c r="O18" s="3"/>
      <c r="P18" s="3"/>
      <c r="Q18" s="3"/>
      <c r="R18" s="3"/>
      <c r="S18" s="3"/>
      <c r="T18" s="3"/>
      <c r="U18" s="3"/>
    </row>
    <row r="19" spans="1:21" s="4" customFormat="1" x14ac:dyDescent="0.4">
      <c r="A19" s="76"/>
      <c r="B19" s="22"/>
      <c r="C19" s="163"/>
      <c r="D19" s="169" t="str">
        <f>IF($D$21="","",SUM($D$25,-D23,-D21))</f>
        <v/>
      </c>
      <c r="E19" s="170"/>
      <c r="F19" s="166"/>
      <c r="G19" s="167"/>
      <c r="H19" s="167"/>
      <c r="I19" s="167"/>
      <c r="J19" s="167"/>
      <c r="K19" s="167"/>
      <c r="L19" s="168"/>
      <c r="M19" s="24"/>
      <c r="N19" s="3"/>
      <c r="O19" s="3"/>
      <c r="P19" s="3"/>
      <c r="Q19" s="3"/>
      <c r="R19" s="3"/>
      <c r="S19" s="3"/>
      <c r="T19" s="3"/>
      <c r="U19" s="3"/>
    </row>
    <row r="20" spans="1:21" s="4" customFormat="1" x14ac:dyDescent="0.4">
      <c r="A20" s="76"/>
      <c r="B20" s="22"/>
      <c r="C20" s="197" t="s">
        <v>27</v>
      </c>
      <c r="D20" s="164">
        <f>$K$41</f>
        <v>0</v>
      </c>
      <c r="E20" s="165"/>
      <c r="F20" s="166" t="str">
        <f>"松江市"&amp;管理者用!$B$5</f>
        <v>松江市販路開拓支援事業補助金</v>
      </c>
      <c r="G20" s="167"/>
      <c r="H20" s="167"/>
      <c r="I20" s="167"/>
      <c r="J20" s="167"/>
      <c r="K20" s="167"/>
      <c r="L20" s="168"/>
      <c r="M20" s="24"/>
      <c r="N20" s="3">
        <v>2</v>
      </c>
      <c r="O20" s="3"/>
      <c r="P20" s="3"/>
      <c r="Q20" s="3"/>
      <c r="R20" s="3"/>
      <c r="S20" s="3"/>
      <c r="T20" s="3"/>
      <c r="U20" s="3"/>
    </row>
    <row r="21" spans="1:21" s="4" customFormat="1" x14ac:dyDescent="0.4">
      <c r="A21" s="76"/>
      <c r="B21" s="22"/>
      <c r="C21" s="198"/>
      <c r="D21" s="207" t="str">
        <f>IF($K$42="","",$K$42)</f>
        <v/>
      </c>
      <c r="E21" s="208"/>
      <c r="F21" s="166"/>
      <c r="G21" s="167"/>
      <c r="H21" s="167"/>
      <c r="I21" s="167"/>
      <c r="J21" s="167"/>
      <c r="K21" s="167"/>
      <c r="L21" s="168"/>
      <c r="M21" s="24"/>
      <c r="N21" s="3"/>
      <c r="O21" s="3"/>
      <c r="P21" s="3"/>
      <c r="Q21" s="3"/>
      <c r="R21" s="3"/>
      <c r="S21" s="3"/>
      <c r="T21" s="3"/>
      <c r="U21" s="3"/>
    </row>
    <row r="22" spans="1:21" s="4" customFormat="1" x14ac:dyDescent="0.4">
      <c r="A22" s="76"/>
      <c r="B22" s="22"/>
      <c r="C22" s="197" t="s">
        <v>28</v>
      </c>
      <c r="D22" s="158">
        <f>IF('(別紙2)変更事業計画書'!D31="",'(別紙2)変更事業計画書'!D30,'(別紙2)変更事業計画書'!D31)</f>
        <v>0</v>
      </c>
      <c r="E22" s="159"/>
      <c r="F22" s="166"/>
      <c r="G22" s="167"/>
      <c r="H22" s="167"/>
      <c r="I22" s="167"/>
      <c r="J22" s="167"/>
      <c r="K22" s="167"/>
      <c r="L22" s="168"/>
      <c r="M22" s="24"/>
      <c r="N22" s="3">
        <v>3</v>
      </c>
      <c r="O22" s="3"/>
      <c r="P22" s="3"/>
      <c r="Q22" s="3"/>
      <c r="R22" s="3"/>
      <c r="S22" s="3"/>
      <c r="T22" s="3"/>
      <c r="U22" s="3"/>
    </row>
    <row r="23" spans="1:21" s="4" customFormat="1" x14ac:dyDescent="0.4">
      <c r="A23" s="76"/>
      <c r="B23" s="22"/>
      <c r="C23" s="198"/>
      <c r="D23" s="199"/>
      <c r="E23" s="200"/>
      <c r="F23" s="201"/>
      <c r="G23" s="202"/>
      <c r="H23" s="202"/>
      <c r="I23" s="202"/>
      <c r="J23" s="202"/>
      <c r="K23" s="202"/>
      <c r="L23" s="203"/>
      <c r="M23" s="24"/>
      <c r="N23" s="3"/>
      <c r="O23" s="3"/>
      <c r="P23" s="3"/>
      <c r="Q23" s="3"/>
      <c r="R23" s="3"/>
      <c r="S23" s="3"/>
      <c r="T23" s="3"/>
      <c r="U23" s="3"/>
    </row>
    <row r="24" spans="1:21" s="4" customFormat="1" x14ac:dyDescent="0.4">
      <c r="A24" s="76"/>
      <c r="B24" s="22"/>
      <c r="C24" s="63" t="s">
        <v>29</v>
      </c>
      <c r="D24" s="204">
        <f>E39</f>
        <v>0</v>
      </c>
      <c r="E24" s="204"/>
      <c r="F24" s="81"/>
      <c r="G24" s="81"/>
      <c r="H24" s="81"/>
      <c r="I24" s="81"/>
      <c r="J24" s="81"/>
      <c r="K24" s="81"/>
      <c r="L24" s="81"/>
      <c r="M24" s="24"/>
      <c r="N24" s="3">
        <v>4</v>
      </c>
      <c r="O24" s="3"/>
      <c r="P24" s="3"/>
      <c r="Q24" s="3"/>
      <c r="R24" s="3"/>
      <c r="S24" s="3"/>
      <c r="T24" s="3"/>
      <c r="U24" s="3"/>
    </row>
    <row r="25" spans="1:21" s="4" customFormat="1" x14ac:dyDescent="0.4">
      <c r="A25" s="76"/>
      <c r="B25" s="22"/>
      <c r="C25" s="63"/>
      <c r="D25" s="205" t="str">
        <f>IF($D$21="","",$E$40)</f>
        <v/>
      </c>
      <c r="E25" s="205"/>
      <c r="F25" s="206"/>
      <c r="G25" s="206"/>
      <c r="H25" s="206"/>
      <c r="I25" s="206"/>
      <c r="J25" s="206"/>
      <c r="K25" s="206"/>
      <c r="L25" s="206"/>
      <c r="M25" s="24"/>
      <c r="N25" s="3"/>
      <c r="O25" s="3"/>
      <c r="P25" s="3"/>
      <c r="Q25" s="3"/>
      <c r="R25" s="3"/>
      <c r="S25" s="3"/>
      <c r="T25" s="3"/>
      <c r="U25" s="3"/>
    </row>
    <row r="26" spans="1:21" s="4" customFormat="1" x14ac:dyDescent="0.4">
      <c r="A26" s="76"/>
      <c r="B26" s="22"/>
      <c r="C26" s="30"/>
      <c r="D26" s="26"/>
      <c r="E26" s="26"/>
      <c r="F26" s="27"/>
      <c r="G26" s="27"/>
      <c r="H26" s="27"/>
      <c r="I26" s="27"/>
      <c r="J26" s="27"/>
      <c r="K26" s="27"/>
      <c r="L26" s="27"/>
      <c r="M26" s="24"/>
      <c r="N26" s="3"/>
      <c r="O26" s="3"/>
      <c r="P26" s="3"/>
      <c r="Q26" s="3"/>
      <c r="R26" s="3"/>
      <c r="S26" s="3"/>
      <c r="T26" s="3"/>
      <c r="U26" s="3"/>
    </row>
    <row r="27" spans="1:21" s="4" customFormat="1" x14ac:dyDescent="0.4">
      <c r="A27" s="76"/>
      <c r="B27" s="22"/>
      <c r="C27" s="28" t="s">
        <v>30</v>
      </c>
      <c r="D27" s="26"/>
      <c r="E27" s="27"/>
      <c r="F27" s="27"/>
      <c r="G27" s="27"/>
      <c r="H27" s="27"/>
      <c r="I27" s="27"/>
      <c r="J27" s="27"/>
      <c r="K27" s="27"/>
      <c r="L27" s="29" t="s">
        <v>22</v>
      </c>
      <c r="M27" s="24"/>
      <c r="N27" s="3"/>
      <c r="O27" s="3"/>
      <c r="P27" s="3"/>
      <c r="Q27" s="3"/>
      <c r="R27" s="3"/>
      <c r="S27" s="3"/>
      <c r="T27" s="3"/>
      <c r="U27" s="3"/>
    </row>
    <row r="28" spans="1:21" s="4" customFormat="1" x14ac:dyDescent="0.4">
      <c r="A28" s="76"/>
      <c r="B28" s="22"/>
      <c r="C28" s="28"/>
      <c r="D28" s="26"/>
      <c r="E28" s="27"/>
      <c r="F28" s="27"/>
      <c r="G28" s="27"/>
      <c r="H28" s="27"/>
      <c r="I28" s="27"/>
      <c r="J28" s="27"/>
      <c r="K28" s="27"/>
      <c r="L28" s="29" t="s">
        <v>39</v>
      </c>
      <c r="M28" s="24"/>
      <c r="N28" s="3"/>
      <c r="O28" s="3"/>
      <c r="P28" s="3"/>
      <c r="Q28" s="3"/>
      <c r="R28" s="3"/>
      <c r="S28" s="3"/>
      <c r="T28" s="3"/>
      <c r="U28" s="3"/>
    </row>
    <row r="29" spans="1:21" s="4" customFormat="1" ht="30" customHeight="1" x14ac:dyDescent="0.4">
      <c r="A29" s="76"/>
      <c r="B29" s="22"/>
      <c r="C29" s="84" t="s">
        <v>31</v>
      </c>
      <c r="D29" s="85"/>
      <c r="E29" s="88" t="s">
        <v>32</v>
      </c>
      <c r="F29" s="89"/>
      <c r="G29" s="92" t="s">
        <v>33</v>
      </c>
      <c r="H29" s="92"/>
      <c r="I29" s="92"/>
      <c r="J29" s="92"/>
      <c r="K29" s="88" t="s">
        <v>34</v>
      </c>
      <c r="L29" s="89"/>
      <c r="M29" s="24"/>
      <c r="N29" s="3"/>
      <c r="O29" s="3"/>
      <c r="P29" s="3"/>
      <c r="Q29" s="3"/>
      <c r="R29" s="3"/>
      <c r="S29" s="3"/>
      <c r="T29" s="3"/>
      <c r="U29" s="3"/>
    </row>
    <row r="30" spans="1:21" s="4" customFormat="1" ht="30" customHeight="1" x14ac:dyDescent="0.4">
      <c r="A30" s="76"/>
      <c r="B30" s="22"/>
      <c r="C30" s="86"/>
      <c r="D30" s="87"/>
      <c r="E30" s="90"/>
      <c r="F30" s="91"/>
      <c r="G30" s="92" t="s">
        <v>35</v>
      </c>
      <c r="H30" s="92"/>
      <c r="I30" s="74" t="s">
        <v>36</v>
      </c>
      <c r="J30" s="74"/>
      <c r="K30" s="90"/>
      <c r="L30" s="91"/>
      <c r="M30" s="24"/>
      <c r="N30" s="3"/>
      <c r="O30" s="3"/>
      <c r="P30" s="3"/>
      <c r="Q30" s="3"/>
      <c r="R30" s="3"/>
      <c r="S30" s="3"/>
      <c r="T30" s="3"/>
      <c r="U30" s="3"/>
    </row>
    <row r="31" spans="1:21" s="4" customFormat="1" x14ac:dyDescent="0.4">
      <c r="A31" s="76"/>
      <c r="B31" s="22"/>
      <c r="C31" s="171" t="str">
        <f>VLOOKUP(管理者用!$B$6,管理者用!$A$1:$I$3,$N31+1,0)</f>
        <v>海外渡航費</v>
      </c>
      <c r="D31" s="172"/>
      <c r="E31" s="158">
        <f>IF('(別紙2)変更事業計画書'!E40="",'(別紙2)変更事業計画書'!E39,'(別紙2)変更事業計画書'!E40)</f>
        <v>0</v>
      </c>
      <c r="F31" s="159"/>
      <c r="G31" s="158">
        <f>IF('(別紙2)変更事業計画書'!G40="",'(別紙2)変更事業計画書'!G39,'(別紙2)変更事業計画書'!G40)</f>
        <v>0</v>
      </c>
      <c r="H31" s="159"/>
      <c r="I31" s="158">
        <f>IF('(別紙2)変更事業計画書'!I40="",'(別紙2)変更事業計画書'!I39,'(別紙2)変更事業計画書'!I40)</f>
        <v>0</v>
      </c>
      <c r="J31" s="159"/>
      <c r="K31" s="158">
        <f>IFERROR(SUM($E31,-$G31,-$I31),"")</f>
        <v>0</v>
      </c>
      <c r="L31" s="159"/>
      <c r="M31" s="24"/>
      <c r="N31" s="3">
        <v>1</v>
      </c>
      <c r="O31" s="3"/>
      <c r="P31" s="3"/>
      <c r="Q31" s="3"/>
      <c r="R31" s="3"/>
      <c r="S31" s="3"/>
      <c r="T31" s="3"/>
      <c r="U31" s="3"/>
    </row>
    <row r="32" spans="1:21" s="4" customFormat="1" x14ac:dyDescent="0.4">
      <c r="A32" s="76"/>
      <c r="B32" s="22"/>
      <c r="C32" s="173"/>
      <c r="D32" s="174"/>
      <c r="E32" s="175"/>
      <c r="F32" s="176"/>
      <c r="G32" s="175"/>
      <c r="H32" s="176"/>
      <c r="I32" s="175"/>
      <c r="J32" s="176"/>
      <c r="K32" s="65" t="str">
        <f>IF($E32-SUM($G32,$I32)=0,"",$E32-SUM($G32,$I32))</f>
        <v/>
      </c>
      <c r="L32" s="66"/>
      <c r="M32" s="24"/>
      <c r="N32" s="3"/>
      <c r="O32" s="3"/>
      <c r="P32" s="3"/>
      <c r="Q32" s="3"/>
      <c r="R32" s="3"/>
      <c r="S32" s="3"/>
      <c r="T32" s="3"/>
      <c r="U32" s="3"/>
    </row>
    <row r="33" spans="1:21" s="4" customFormat="1" x14ac:dyDescent="0.4">
      <c r="A33" s="76"/>
      <c r="B33" s="22"/>
      <c r="C33" s="171" t="str">
        <f>VLOOKUP(管理者用!$B$6,管理者用!$A$1:$I$3,$N33+1,0)</f>
        <v>製作費</v>
      </c>
      <c r="D33" s="172"/>
      <c r="E33" s="158">
        <f>IF('(別紙2)変更事業計画書'!E42="",'(別紙2)変更事業計画書'!E41,'(別紙2)変更事業計画書'!E42)</f>
        <v>0</v>
      </c>
      <c r="F33" s="159"/>
      <c r="G33" s="158">
        <f>IF('(別紙2)変更事業計画書'!G42="",'(別紙2)変更事業計画書'!G41,'(別紙2)変更事業計画書'!G42)</f>
        <v>0</v>
      </c>
      <c r="H33" s="159"/>
      <c r="I33" s="158">
        <f>IF('(別紙2)変更事業計画書'!I42="",'(別紙2)変更事業計画書'!I41,'(別紙2)変更事業計画書'!I42)</f>
        <v>0</v>
      </c>
      <c r="J33" s="159"/>
      <c r="K33" s="158">
        <f t="shared" ref="K33:K39" si="0">IFERROR(SUM($E33,-$G33,-$I33),"")</f>
        <v>0</v>
      </c>
      <c r="L33" s="159"/>
      <c r="M33" s="24"/>
      <c r="N33" s="3">
        <v>2</v>
      </c>
      <c r="O33" s="3"/>
      <c r="P33" s="3"/>
      <c r="Q33" s="3"/>
      <c r="R33" s="3"/>
      <c r="S33" s="3"/>
      <c r="T33" s="3"/>
      <c r="U33" s="3"/>
    </row>
    <row r="34" spans="1:21" s="4" customFormat="1" x14ac:dyDescent="0.4">
      <c r="A34" s="76"/>
      <c r="B34" s="22"/>
      <c r="C34" s="173"/>
      <c r="D34" s="174"/>
      <c r="E34" s="175"/>
      <c r="F34" s="176"/>
      <c r="G34" s="175"/>
      <c r="H34" s="176"/>
      <c r="I34" s="175"/>
      <c r="J34" s="176"/>
      <c r="K34" s="65" t="str">
        <f>IF($E34-SUM($G34,$I34)=0,"",$E34-SUM($G34,$I34))</f>
        <v/>
      </c>
      <c r="L34" s="66"/>
      <c r="M34" s="24"/>
      <c r="N34" s="3"/>
      <c r="O34" s="3"/>
      <c r="P34" s="3"/>
      <c r="Q34" s="3"/>
      <c r="R34" s="3"/>
      <c r="S34" s="3"/>
      <c r="T34" s="3"/>
      <c r="U34" s="3"/>
    </row>
    <row r="35" spans="1:21" s="4" customFormat="1" x14ac:dyDescent="0.4">
      <c r="A35" s="76"/>
      <c r="B35" s="22"/>
      <c r="C35" s="171" t="str">
        <f>VLOOKUP(管理者用!$B$6,管理者用!$A$1:$I$3,$N35+1,0)</f>
        <v>役務費</v>
      </c>
      <c r="D35" s="172"/>
      <c r="E35" s="158">
        <f>IF('(別紙2)変更事業計画書'!E44="",'(別紙2)変更事業計画書'!E43,'(別紙2)変更事業計画書'!E44)</f>
        <v>0</v>
      </c>
      <c r="F35" s="159"/>
      <c r="G35" s="158">
        <f>IF('(別紙2)変更事業計画書'!G44="",'(別紙2)変更事業計画書'!G43,'(別紙2)変更事業計画書'!G44)</f>
        <v>0</v>
      </c>
      <c r="H35" s="159"/>
      <c r="I35" s="158">
        <f>IF('(別紙2)変更事業計画書'!I44="",'(別紙2)変更事業計画書'!I43,'(別紙2)変更事業計画書'!I44)</f>
        <v>0</v>
      </c>
      <c r="J35" s="159"/>
      <c r="K35" s="158">
        <f t="shared" si="0"/>
        <v>0</v>
      </c>
      <c r="L35" s="159"/>
      <c r="M35" s="24"/>
      <c r="N35" s="3">
        <v>3</v>
      </c>
      <c r="O35" s="3"/>
      <c r="P35" s="3"/>
      <c r="Q35" s="3"/>
      <c r="R35" s="3"/>
      <c r="S35" s="3"/>
      <c r="T35" s="3"/>
      <c r="U35" s="3"/>
    </row>
    <row r="36" spans="1:21" s="4" customFormat="1" x14ac:dyDescent="0.4">
      <c r="A36" s="76"/>
      <c r="B36" s="22"/>
      <c r="C36" s="173"/>
      <c r="D36" s="174"/>
      <c r="E36" s="175"/>
      <c r="F36" s="176"/>
      <c r="G36" s="175"/>
      <c r="H36" s="176"/>
      <c r="I36" s="175"/>
      <c r="J36" s="176"/>
      <c r="K36" s="65" t="str">
        <f>IF($E36-SUM($G36,$I36)=0,"",$E36-SUM($G36,$I36))</f>
        <v/>
      </c>
      <c r="L36" s="66"/>
      <c r="M36" s="24"/>
      <c r="N36" s="3"/>
      <c r="O36" s="3"/>
      <c r="P36" s="3"/>
      <c r="Q36" s="3"/>
      <c r="R36" s="3"/>
      <c r="S36" s="3"/>
      <c r="T36" s="3"/>
      <c r="U36" s="3"/>
    </row>
    <row r="37" spans="1:21" s="4" customFormat="1" x14ac:dyDescent="0.4">
      <c r="A37" s="76"/>
      <c r="B37" s="22"/>
      <c r="C37" s="171" t="str">
        <f>VLOOKUP(管理者用!$B$6,管理者用!$A$1:$I$3,$N37+1,0)</f>
        <v>その他</v>
      </c>
      <c r="D37" s="172"/>
      <c r="E37" s="158">
        <f>IF('(別紙2)変更事業計画書'!E46="",'(別紙2)変更事業計画書'!E45,'(別紙2)変更事業計画書'!E46)</f>
        <v>0</v>
      </c>
      <c r="F37" s="159"/>
      <c r="G37" s="158">
        <f>IF('(別紙2)変更事業計画書'!G46="",'(別紙2)変更事業計画書'!G45,'(別紙2)変更事業計画書'!G46)</f>
        <v>0</v>
      </c>
      <c r="H37" s="159"/>
      <c r="I37" s="158">
        <f>IF('(別紙2)変更事業計画書'!I46="",'(別紙2)変更事業計画書'!I45,'(別紙2)変更事業計画書'!I46)</f>
        <v>0</v>
      </c>
      <c r="J37" s="159"/>
      <c r="K37" s="158">
        <f t="shared" si="0"/>
        <v>0</v>
      </c>
      <c r="L37" s="159"/>
      <c r="M37" s="24"/>
      <c r="N37" s="3">
        <v>4</v>
      </c>
      <c r="O37" s="3"/>
      <c r="P37" s="3"/>
      <c r="Q37" s="3"/>
      <c r="R37" s="3"/>
      <c r="S37" s="3"/>
      <c r="T37" s="3"/>
      <c r="U37" s="3"/>
    </row>
    <row r="38" spans="1:21" s="4" customFormat="1" x14ac:dyDescent="0.4">
      <c r="A38" s="76"/>
      <c r="B38" s="22"/>
      <c r="C38" s="173"/>
      <c r="D38" s="174"/>
      <c r="E38" s="175"/>
      <c r="F38" s="176"/>
      <c r="G38" s="175"/>
      <c r="H38" s="176"/>
      <c r="I38" s="175"/>
      <c r="J38" s="176"/>
      <c r="K38" s="65" t="str">
        <f>IF($E38-SUM($G38,$I38)=0,"",$E38-SUM($G38,$I38))</f>
        <v/>
      </c>
      <c r="L38" s="66"/>
      <c r="M38" s="24"/>
      <c r="N38" s="3"/>
      <c r="O38" s="3"/>
      <c r="P38" s="3"/>
      <c r="Q38" s="3"/>
      <c r="R38" s="3"/>
      <c r="S38" s="3"/>
      <c r="T38" s="3"/>
      <c r="U38" s="3"/>
    </row>
    <row r="39" spans="1:21" s="4" customFormat="1" x14ac:dyDescent="0.4">
      <c r="A39" s="76"/>
      <c r="B39" s="22"/>
      <c r="C39" s="84" t="s">
        <v>29</v>
      </c>
      <c r="D39" s="85"/>
      <c r="E39" s="158">
        <f>SUM(E31,E33,E35,E37)</f>
        <v>0</v>
      </c>
      <c r="F39" s="159"/>
      <c r="G39" s="158">
        <f t="shared" ref="G39:J39" si="1">SUM(G31,G33,G35,G37)</f>
        <v>0</v>
      </c>
      <c r="H39" s="159"/>
      <c r="I39" s="158">
        <f t="shared" ref="I39:J39" si="2">SUM(I31,I33,I35,I37)</f>
        <v>0</v>
      </c>
      <c r="J39" s="159"/>
      <c r="K39" s="160">
        <f t="shared" si="0"/>
        <v>0</v>
      </c>
      <c r="L39" s="160"/>
      <c r="M39" s="24"/>
      <c r="N39" s="3">
        <v>5</v>
      </c>
      <c r="O39" s="3"/>
      <c r="P39" s="3"/>
      <c r="Q39" s="3"/>
      <c r="R39" s="3"/>
      <c r="S39" s="3"/>
      <c r="T39" s="3"/>
      <c r="U39" s="3"/>
    </row>
    <row r="40" spans="1:21" s="4" customFormat="1" ht="19.5" thickBot="1" x14ac:dyDescent="0.45">
      <c r="A40" s="77"/>
      <c r="B40" s="22"/>
      <c r="C40" s="86"/>
      <c r="D40" s="87"/>
      <c r="E40" s="64" t="str">
        <f>IF(SUM(E$32,E$34,E$36,E$38)=0,"",SUM(E$32,E$34,E$36,E$38))</f>
        <v/>
      </c>
      <c r="F40" s="64"/>
      <c r="G40" s="64" t="str">
        <f t="shared" ref="G40" si="3">IF(SUM(G$32,G$34,G$36,G$38)=0,"",SUM(G$32,G$34,G$36,G$38))</f>
        <v/>
      </c>
      <c r="H40" s="64"/>
      <c r="I40" s="64" t="str">
        <f t="shared" ref="I40" si="4">IF(SUM(I$32,I$34,I$36,I$38)=0,"",SUM(I$32,I$34,I$36,I$38))</f>
        <v/>
      </c>
      <c r="J40" s="64"/>
      <c r="K40" s="64" t="str">
        <f t="shared" ref="K40" si="5">IF(SUM(K$32,K$34,K$36,K$38)=0,"",SUM(K$32,K$34,K$36,K$38))</f>
        <v/>
      </c>
      <c r="L40" s="64"/>
      <c r="M40" s="24"/>
      <c r="N40" s="3"/>
      <c r="O40" s="3"/>
      <c r="P40" s="3"/>
      <c r="Q40" s="3"/>
      <c r="R40" s="3"/>
      <c r="S40" s="3"/>
      <c r="T40" s="3"/>
      <c r="U40" s="3"/>
    </row>
    <row r="41" spans="1:21" s="4" customFormat="1" ht="19.5" thickTop="1" x14ac:dyDescent="0.4">
      <c r="A41" s="77"/>
      <c r="B41" s="22"/>
      <c r="C41" s="152" t="s">
        <v>37</v>
      </c>
      <c r="D41" s="152"/>
      <c r="E41" s="152"/>
      <c r="F41" s="152"/>
      <c r="G41" s="152"/>
      <c r="H41" s="152"/>
      <c r="I41" s="152"/>
      <c r="J41" s="153"/>
      <c r="K41" s="226">
        <f>IFERROR(IF(ROUNDDOWN($K$39/2,-3)&gt;=800000-$J$44,800000-$J$44,ROUNDDOWN($K$39/2,-3)),"")</f>
        <v>0</v>
      </c>
      <c r="L41" s="227"/>
      <c r="M41" s="24"/>
      <c r="N41" s="3"/>
      <c r="O41" s="3"/>
      <c r="P41" s="3"/>
      <c r="Q41" s="3"/>
      <c r="R41" s="3"/>
      <c r="S41" s="3"/>
      <c r="T41" s="3"/>
      <c r="U41" s="3"/>
    </row>
    <row r="42" spans="1:21" s="4" customFormat="1" ht="19.5" thickBot="1" x14ac:dyDescent="0.45">
      <c r="A42" s="77"/>
      <c r="B42" s="22"/>
      <c r="C42" s="152"/>
      <c r="D42" s="152"/>
      <c r="E42" s="152"/>
      <c r="F42" s="152"/>
      <c r="G42" s="152"/>
      <c r="H42" s="152"/>
      <c r="I42" s="152"/>
      <c r="J42" s="153"/>
      <c r="K42" s="156" t="str">
        <f>IFERROR(IF(ROUNDDOWN($K$40/2,-3)&gt;=800000-$J$44,800000-$J$44,ROUNDDOWN($K$40/2,-3)),"")</f>
        <v/>
      </c>
      <c r="L42" s="157"/>
      <c r="M42" s="24"/>
      <c r="N42" s="3"/>
      <c r="O42" s="3"/>
      <c r="P42" s="3"/>
      <c r="Q42" s="3"/>
      <c r="R42" s="3"/>
      <c r="S42" s="3"/>
      <c r="T42" s="3"/>
      <c r="U42" s="3"/>
    </row>
    <row r="43" spans="1:21" s="4" customFormat="1" ht="60" customHeight="1" thickTop="1" thickBot="1" x14ac:dyDescent="0.45">
      <c r="A43" s="78"/>
      <c r="B43" s="61" t="s">
        <v>54</v>
      </c>
      <c r="C43" s="62"/>
      <c r="D43" s="62"/>
      <c r="E43" s="62"/>
      <c r="F43" s="62"/>
      <c r="G43" s="62"/>
      <c r="H43" s="62"/>
      <c r="I43" s="62"/>
      <c r="J43" s="62"/>
      <c r="K43" s="62"/>
      <c r="L43" s="62"/>
      <c r="M43" s="15"/>
      <c r="N43" s="3"/>
      <c r="O43" s="3"/>
      <c r="P43" s="3"/>
      <c r="Q43" s="3"/>
      <c r="R43" s="3"/>
      <c r="S43" s="3"/>
      <c r="T43" s="3"/>
      <c r="U43" s="3"/>
    </row>
    <row r="44" spans="1:21" s="4" customFormat="1" x14ac:dyDescent="0.4">
      <c r="A44" s="42" t="s">
        <v>80</v>
      </c>
      <c r="B44" s="44" t="s">
        <v>81</v>
      </c>
      <c r="C44" s="45"/>
      <c r="D44" s="48" t="s">
        <v>82</v>
      </c>
      <c r="E44" s="49"/>
      <c r="F44" s="49"/>
      <c r="G44" s="49"/>
      <c r="H44" s="49"/>
      <c r="I44" s="49"/>
      <c r="J44" s="50">
        <f>'(別紙2)変更事業計画書'!$J$52</f>
        <v>0</v>
      </c>
      <c r="K44" s="51"/>
      <c r="L44" s="49" t="s">
        <v>83</v>
      </c>
      <c r="M44" s="52"/>
      <c r="N44" s="3"/>
      <c r="O44" s="3"/>
      <c r="P44" s="3"/>
      <c r="Q44" s="3"/>
      <c r="R44" s="3"/>
      <c r="S44" s="3"/>
      <c r="T44" s="3"/>
      <c r="U44" s="3"/>
    </row>
    <row r="45" spans="1:21" s="4" customFormat="1" ht="40.5" customHeight="1" thickBot="1" x14ac:dyDescent="0.45">
      <c r="A45" s="43"/>
      <c r="B45" s="46"/>
      <c r="C45" s="47"/>
      <c r="D45" s="53"/>
      <c r="E45" s="53"/>
      <c r="F45" s="53"/>
      <c r="G45" s="53"/>
      <c r="H45" s="53"/>
      <c r="I45" s="53"/>
      <c r="J45" s="53"/>
      <c r="K45" s="53"/>
      <c r="L45" s="53"/>
      <c r="M45" s="54"/>
      <c r="N45" s="3"/>
      <c r="O45" s="3"/>
      <c r="P45" s="3"/>
      <c r="Q45" s="3"/>
      <c r="R45" s="3"/>
      <c r="S45" s="3"/>
      <c r="T45" s="3"/>
      <c r="U45" s="3"/>
    </row>
    <row r="46" spans="1:21" s="4" customFormat="1" x14ac:dyDescent="0.4">
      <c r="A46" s="1"/>
      <c r="B46" s="1"/>
      <c r="C46" s="2"/>
      <c r="D46" s="2"/>
      <c r="E46" s="1"/>
      <c r="F46" s="1"/>
      <c r="G46" s="1"/>
      <c r="H46" s="1"/>
      <c r="I46" s="1"/>
      <c r="J46" s="1"/>
      <c r="K46" s="1"/>
      <c r="L46" s="1"/>
      <c r="M46" s="1"/>
      <c r="N46" s="3"/>
      <c r="O46" s="3"/>
      <c r="P46" s="3"/>
      <c r="Q46" s="3"/>
      <c r="R46" s="3"/>
      <c r="S46" s="3"/>
      <c r="T46" s="3"/>
      <c r="U46" s="3"/>
    </row>
    <row r="47" spans="1:21" s="4" customFormat="1" x14ac:dyDescent="0.4">
      <c r="A47" s="1"/>
      <c r="B47" s="1"/>
      <c r="C47" s="2"/>
      <c r="D47" s="2"/>
      <c r="E47" s="1"/>
      <c r="F47" s="1"/>
      <c r="G47" s="1"/>
      <c r="H47" s="1"/>
      <c r="I47" s="1"/>
      <c r="J47" s="1"/>
      <c r="K47" s="1"/>
      <c r="L47" s="1"/>
      <c r="M47" s="1"/>
      <c r="N47" s="3"/>
      <c r="O47" s="3"/>
      <c r="P47" s="3"/>
      <c r="Q47" s="3"/>
      <c r="R47" s="3"/>
      <c r="S47" s="3"/>
      <c r="T47" s="3"/>
      <c r="U47" s="3"/>
    </row>
    <row r="48" spans="1:21" s="4" customFormat="1" x14ac:dyDescent="0.4">
      <c r="A48" s="1"/>
      <c r="B48" s="1"/>
      <c r="C48" s="2"/>
      <c r="D48" s="2"/>
      <c r="E48" s="1"/>
      <c r="F48" s="1"/>
      <c r="G48" s="1"/>
      <c r="H48" s="1"/>
      <c r="I48" s="1"/>
      <c r="J48" s="1"/>
      <c r="K48" s="1"/>
      <c r="L48" s="1"/>
      <c r="M48" s="1"/>
      <c r="N48" s="3"/>
      <c r="O48" s="3"/>
      <c r="P48" s="3"/>
      <c r="Q48" s="3"/>
      <c r="R48" s="3"/>
      <c r="S48" s="3"/>
      <c r="T48" s="3"/>
      <c r="U48" s="3"/>
    </row>
  </sheetData>
  <sheetProtection algorithmName="SHA-512" hashValue="LqfZz2DTaLDuuZGUkOyDPsibdS0X+U+Hw3nfwgHr35BBDyUBW5joNepurlTPQqLRYvQE+qF4Eo50BTpVXeIyAA==" saltValue="9jKOpA+QdI8YfI8uCMmHAw==" spinCount="100000" sheet="1" objects="1" scenarios="1" formatColumns="0" formatRows="0"/>
  <mergeCells count="109">
    <mergeCell ref="A2:M2"/>
    <mergeCell ref="B3:D3"/>
    <mergeCell ref="E3:M3"/>
    <mergeCell ref="F20:L20"/>
    <mergeCell ref="D21:E21"/>
    <mergeCell ref="F21:L21"/>
    <mergeCell ref="C22:C23"/>
    <mergeCell ref="D22:E22"/>
    <mergeCell ref="F22:L22"/>
    <mergeCell ref="D23:E23"/>
    <mergeCell ref="F23:L23"/>
    <mergeCell ref="A15:A43"/>
    <mergeCell ref="D17:E17"/>
    <mergeCell ref="F17:L17"/>
    <mergeCell ref="C18:C19"/>
    <mergeCell ref="D18:E18"/>
    <mergeCell ref="F18:L18"/>
    <mergeCell ref="D19:E19"/>
    <mergeCell ref="F19:L19"/>
    <mergeCell ref="C20:C21"/>
    <mergeCell ref="D20:E20"/>
    <mergeCell ref="C24:C25"/>
    <mergeCell ref="D24:E24"/>
    <mergeCell ref="F24:L24"/>
    <mergeCell ref="D25:E25"/>
    <mergeCell ref="F25:L25"/>
    <mergeCell ref="C29:D30"/>
    <mergeCell ref="E29:F30"/>
    <mergeCell ref="G29:J29"/>
    <mergeCell ref="K29:L30"/>
    <mergeCell ref="G30:H30"/>
    <mergeCell ref="I30:J30"/>
    <mergeCell ref="C31:D32"/>
    <mergeCell ref="E31:F31"/>
    <mergeCell ref="G31:H31"/>
    <mergeCell ref="I31:J31"/>
    <mergeCell ref="K31:L31"/>
    <mergeCell ref="E32:F32"/>
    <mergeCell ref="G32:H32"/>
    <mergeCell ref="I32:J32"/>
    <mergeCell ref="K32:L32"/>
    <mergeCell ref="C33:D34"/>
    <mergeCell ref="E33:F33"/>
    <mergeCell ref="G33:H33"/>
    <mergeCell ref="I33:J33"/>
    <mergeCell ref="K33:L33"/>
    <mergeCell ref="E34:F34"/>
    <mergeCell ref="G34:H34"/>
    <mergeCell ref="I34:J34"/>
    <mergeCell ref="K34:L34"/>
    <mergeCell ref="I38:J38"/>
    <mergeCell ref="K38:L38"/>
    <mergeCell ref="C35:D36"/>
    <mergeCell ref="E35:F35"/>
    <mergeCell ref="G35:H35"/>
    <mergeCell ref="I35:J35"/>
    <mergeCell ref="K35:L35"/>
    <mergeCell ref="E36:F36"/>
    <mergeCell ref="G36:H36"/>
    <mergeCell ref="I36:J36"/>
    <mergeCell ref="K36:L36"/>
    <mergeCell ref="G12:M12"/>
    <mergeCell ref="E13:M13"/>
    <mergeCell ref="A4:A14"/>
    <mergeCell ref="B14:D14"/>
    <mergeCell ref="C41:J42"/>
    <mergeCell ref="K41:L41"/>
    <mergeCell ref="K42:L42"/>
    <mergeCell ref="B43:L43"/>
    <mergeCell ref="C39:D40"/>
    <mergeCell ref="E39:F39"/>
    <mergeCell ref="G39:H39"/>
    <mergeCell ref="I39:J39"/>
    <mergeCell ref="K39:L39"/>
    <mergeCell ref="E40:F40"/>
    <mergeCell ref="G40:H40"/>
    <mergeCell ref="I40:J40"/>
    <mergeCell ref="K40:L40"/>
    <mergeCell ref="C37:D38"/>
    <mergeCell ref="E37:F37"/>
    <mergeCell ref="G37:H37"/>
    <mergeCell ref="I37:J37"/>
    <mergeCell ref="K37:L37"/>
    <mergeCell ref="E38:F38"/>
    <mergeCell ref="G38:H38"/>
    <mergeCell ref="A44:A45"/>
    <mergeCell ref="B44:C45"/>
    <mergeCell ref="D44:I44"/>
    <mergeCell ref="J44:K44"/>
    <mergeCell ref="L44:M44"/>
    <mergeCell ref="D45:M45"/>
    <mergeCell ref="E14:M14"/>
    <mergeCell ref="B4:C13"/>
    <mergeCell ref="D4:D5"/>
    <mergeCell ref="E4:M4"/>
    <mergeCell ref="E5:M5"/>
    <mergeCell ref="E6:M6"/>
    <mergeCell ref="D7:D12"/>
    <mergeCell ref="E7:F7"/>
    <mergeCell ref="G7:M7"/>
    <mergeCell ref="E8:F8"/>
    <mergeCell ref="G8:M8"/>
    <mergeCell ref="E9:F9"/>
    <mergeCell ref="G9:M9"/>
    <mergeCell ref="E10:F10"/>
    <mergeCell ref="G10:M10"/>
    <mergeCell ref="E11:F11"/>
    <mergeCell ref="G11:M11"/>
    <mergeCell ref="E12:F12"/>
  </mergeCells>
  <phoneticPr fontId="4"/>
  <dataValidations count="1">
    <dataValidation operator="greaterThanOrEqual" allowBlank="1" showInputMessage="1" showErrorMessage="1" sqref="C20 L43 B1:D3 C16:C18 C39 C24 C22:D22 D16:D19 C31 B46:M1048576 H27:L27 C27:C29 E27:E29 L28 K28:K29 H28:J28 F15:F28 B15:D15 G15:L17 I39:I40 D23:D28 I31 I33 I35 I37 E31:E40 F1:M3 E1:E17 B4 C33 C35 C37 C41 C43:J43 D45 K31:K43 B16:B44 M15:M43 G27:G40"/>
  </dataValidations>
  <printOptions horizontalCentered="1"/>
  <pageMargins left="0.31496062992125984" right="0.31496062992125984" top="0.74803149606299213" bottom="0.74803149606299213" header="0.31496062992125984" footer="0.31496062992125984"/>
  <pageSetup paperSize="9" orientation="portrait" r:id="rId1"/>
  <rowBreaks count="1" manualBreakCount="1">
    <brk id="14"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管理者用</vt:lpstr>
      <vt:lpstr>(別紙1)事業計画書</vt:lpstr>
      <vt:lpstr>(別紙2)変更事業計画書</vt:lpstr>
      <vt:lpstr>(別紙3)事業報告書</vt:lpstr>
      <vt:lpstr>'(別紙1)事業計画書'!Print_Area</vt:lpstr>
      <vt:lpstr>'(別紙2)変更事業計画書'!Print_Area</vt:lpstr>
      <vt:lpstr>'(別紙3)事業報告書'!Print_Area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古瀬　光貴</dc:creator>
  <cp:lastModifiedBy>古瀬　光貴</cp:lastModifiedBy>
  <cp:lastPrinted>2025-03-28T00:53:43Z</cp:lastPrinted>
  <dcterms:created xsi:type="dcterms:W3CDTF">2025-02-19T01:19:47Z</dcterms:created>
  <dcterms:modified xsi:type="dcterms:W3CDTF">2025-03-30T03:15:34Z</dcterms:modified>
</cp:coreProperties>
</file>