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3280" windowHeight="12330" tabRatio="887" firstSheet="3" activeTab="4"/>
  </bookViews>
  <sheets>
    <sheet name="管理者用" sheetId="18" state="hidden" r:id="rId1"/>
    <sheet name="プルダウン（基本設定）" sheetId="19" state="hidden" r:id="rId2"/>
    <sheet name="プルダウン（事業計画書）" sheetId="24" state="hidden" r:id="rId3"/>
    <sheet name="基本情報設定シート" sheetId="21" r:id="rId4"/>
    <sheet name="(別記様式)交付申請書" sheetId="3" r:id="rId5"/>
    <sheet name="(別紙1)事業計画書" sheetId="23" r:id="rId6"/>
    <sheet name="(様式4号)着手届" sheetId="15" r:id="rId7"/>
    <sheet name="(様式3号)変更交付申請書" sheetId="8" r:id="rId8"/>
    <sheet name="(別紙2)変更事業計画書" sheetId="25" r:id="rId9"/>
    <sheet name="(様式3号3)変更・中止・廃止承認申請書" sheetId="9" r:id="rId10"/>
    <sheet name="(様式4号)完了届" sheetId="22" r:id="rId11"/>
    <sheet name="(様式5号)実績報告書" sheetId="5" r:id="rId12"/>
    <sheet name="(別紙3)事業報告書" sheetId="26" r:id="rId13"/>
    <sheet name="(様式7号)交付請求書" sheetId="6" r:id="rId14"/>
    <sheet name="口座振込依頼書" sheetId="7" r:id="rId15"/>
  </sheets>
  <definedNames>
    <definedName name="_Key1" hidden="1">#REF!</definedName>
    <definedName name="_Key1" localSheetId="10" hidden="1">#REF!</definedName>
    <definedName name="_Sort" hidden="1">#REF!</definedName>
    <definedName name="_Sort" localSheetId="10" hidden="1">#REF!</definedName>
    <definedName name="_Key1" localSheetId="5" hidden="1">#REF!</definedName>
    <definedName name="_Sort" localSheetId="5" hidden="1">#REF!</definedName>
    <definedName name="_Key1" localSheetId="8" hidden="1">#REF!</definedName>
    <definedName name="_Sort" localSheetId="8" hidden="1">#REF!</definedName>
    <definedName name="松江市新製品・新分野チャレンジ支援事業補助金">#REF!</definedName>
    <definedName name="松江市新製品・新分野チャレンジ支援事業補助金" localSheetId="8">#REF!</definedName>
    <definedName name="_Key1" localSheetId="12" hidden="1">#REF!</definedName>
    <definedName name="_Sort" localSheetId="12" hidden="1">#REF!</definedName>
    <definedName name="松江市新製品・新分野チャレンジ支援事業補助金" localSheetId="12">#REF!</definedName>
    <definedName name="_Order1" hidden="1">255</definedName>
    <definedName name="_xlnm.Print_Area" localSheetId="4">'(別記様式)交付申請書'!$A$1:$AB$20</definedName>
    <definedName name="Z_43050D9F_831B_4AF3_8E5E_9303BB21A858_.wvu.PrintArea" localSheetId="4" hidden="1">'(別記様式)交付申請書'!$A$1:$AB$21</definedName>
    <definedName name="_xlnm.Print_Area" localSheetId="11">'(様式5号)実績報告書'!$A$1:$AB$21</definedName>
    <definedName name="Z_43050D9F_831B_4AF3_8E5E_9303BB21A858_.wvu.PrintArea" localSheetId="11" hidden="1">'(様式5号)実績報告書'!$A$1:$AB$21</definedName>
    <definedName name="_xlnm.Print_Area" localSheetId="13">'(様式7号)交付請求書'!$A$1:$AB$23</definedName>
    <definedName name="Z_43050D9F_831B_4AF3_8E5E_9303BB21A858_.wvu.PrintArea" localSheetId="13" hidden="1">'(様式7号)交付請求書'!$A$1:$AB$23</definedName>
    <definedName name="_xlnm.Print_Area" localSheetId="14">口座振込依頼書!$A$1:$X$45</definedName>
    <definedName name="Z_43050D9F_831B_4AF3_8E5E_9303BB21A858_.wvu.PrintArea" localSheetId="14" hidden="1">口座振込依頼書!$A$1:$X$46</definedName>
    <definedName name="_xlnm.Print_Area" localSheetId="7">'(様式3号)変更交付申請書'!$A$1:$AB$20</definedName>
    <definedName name="Z_43050D9F_831B_4AF3_8E5E_9303BB21A858_.wvu.PrintArea" localSheetId="7" hidden="1">'(様式3号)変更交付申請書'!$A$1:$AB$20</definedName>
    <definedName name="_xlnm.Print_Area" localSheetId="9">'(様式3号3)変更・中止・廃止承認申請書'!$A$1:$AB$16</definedName>
    <definedName name="Z_43050D9F_831B_4AF3_8E5E_9303BB21A858_.wvu.PrintArea" localSheetId="9" hidden="1">'(様式3号3)変更・中止・廃止承認申請書'!$A$1:$AB$16</definedName>
    <definedName name="_xlnm.Print_Area" localSheetId="6">'(様式4号)着手届'!$A$1:$AB$16</definedName>
    <definedName name="Z_43050D9F_831B_4AF3_8E5E_9303BB21A858_.wvu.PrintArea" localSheetId="6" hidden="1">'(様式4号)着手届'!$A$1:$AB$16</definedName>
    <definedName name="_xlnm.Print_Area" localSheetId="10">'(様式4号)完了届'!$A$1:$AB$16</definedName>
    <definedName name="Z_43050D9F_831B_4AF3_8E5E_9303BB21A858_.wvu.PrintArea" localSheetId="10" hidden="1">'(様式4号)完了届'!$A$1:$AB$16</definedName>
    <definedName name="_xlnm.Print_Area" localSheetId="5">'(別紙1)事業計画書'!$A$1:$M$40</definedName>
    <definedName name="_xlnm.Print_Area" localSheetId="8">'(別紙2)変更事業計画書'!$A$1:$M$56</definedName>
    <definedName name="_xlnm.Print_Area" localSheetId="12">'(別紙3)事業報告書'!$A$1:$M$47</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<sst xmlns="http://schemas.openxmlformats.org/spreadsheetml/2006/main" xmlns:r="http://schemas.openxmlformats.org/officeDocument/2006/relationships" count="289" uniqueCount="289">
  <si>
    <t>連絡先</t>
    <rPh sb="0" eb="3">
      <t>レンラクサキ</t>
    </rPh>
    <phoneticPr fontId="3"/>
  </si>
  <si>
    <t>記</t>
  </si>
  <si>
    <t>（支店コード</t>
    <rPh sb="1" eb="3">
      <t>シテン</t>
    </rPh>
    <phoneticPr fontId="3"/>
  </si>
  <si>
    <t>様式第7号（第14条関係）</t>
  </si>
  <si>
    <t>補助金等の交付決定額</t>
    <rPh sb="0" eb="3">
      <t>ホジョキン</t>
    </rPh>
    <rPh sb="3" eb="4">
      <t>トウ</t>
    </rPh>
    <rPh sb="5" eb="7">
      <t>コウフ</t>
    </rPh>
    <rPh sb="7" eb="9">
      <t>ケッテイ</t>
    </rPh>
    <rPh sb="9" eb="10">
      <t>ガク</t>
    </rPh>
    <phoneticPr fontId="3"/>
  </si>
  <si>
    <t>（金融機関コード</t>
    <rPh sb="1" eb="5">
      <t>キンユウキカン</t>
    </rPh>
    <phoneticPr fontId="3"/>
  </si>
  <si>
    <t>補助年度</t>
  </si>
  <si>
    <t>26生産用機械器具製造業</t>
  </si>
  <si>
    <t>申請企業・団体名</t>
    <rPh sb="0" eb="2">
      <t>シンセイ</t>
    </rPh>
    <rPh sb="2" eb="4">
      <t>キギョウ</t>
    </rPh>
    <rPh sb="5" eb="8">
      <t>ダンタイメイ</t>
    </rPh>
    <phoneticPr fontId="3"/>
  </si>
  <si>
    <t>円</t>
    <rPh sb="0" eb="1">
      <t>エン</t>
    </rPh>
    <phoneticPr fontId="3"/>
  </si>
  <si>
    <t>補助金等の名称</t>
  </si>
  <si>
    <t>指令番号</t>
    <rPh sb="0" eb="2">
      <t>シレイ</t>
    </rPh>
    <rPh sb="2" eb="4">
      <t>バンゴウ</t>
    </rPh>
    <phoneticPr fontId="3"/>
  </si>
  <si>
    <t>交付確定額</t>
    <rPh sb="0" eb="5">
      <t>コウフカクテイガク</t>
    </rPh>
    <phoneticPr fontId="3"/>
  </si>
  <si>
    <t>補助事業等の名称</t>
  </si>
  <si>
    <t>備考</t>
    <rPh sb="0" eb="2">
      <t>ビコウ</t>
    </rPh>
    <phoneticPr fontId="3"/>
  </si>
  <si>
    <t>金額</t>
    <rPh sb="0" eb="2">
      <t>キンガク</t>
    </rPh>
    <phoneticPr fontId="3"/>
  </si>
  <si>
    <t>常時従業員数</t>
  </si>
  <si>
    <t>【職員チェック欄】</t>
    <rPh sb="1" eb="3">
      <t>ショクイン</t>
    </rPh>
    <rPh sb="7" eb="8">
      <t>ラン</t>
    </rPh>
    <phoneticPr fontId="3"/>
  </si>
  <si>
    <t>負担金</t>
    <rPh sb="0" eb="3">
      <t>フタンキン</t>
    </rPh>
    <phoneticPr fontId="3"/>
  </si>
  <si>
    <t>補助金等の交付決定額</t>
    <rPh sb="2" eb="3">
      <t>キン</t>
    </rPh>
    <rPh sb="3" eb="4">
      <t>トウ</t>
    </rPh>
    <rPh sb="5" eb="10">
      <t>コウフケッテイガク</t>
    </rPh>
    <phoneticPr fontId="3"/>
  </si>
  <si>
    <t>円</t>
    <rPh sb="0" eb="1">
      <t>エン</t>
    </rPh>
    <phoneticPr fontId="19"/>
  </si>
  <si>
    <t>店舗名</t>
    <rPh sb="0" eb="3">
      <t>テンポメイ</t>
    </rPh>
    <phoneticPr fontId="3"/>
  </si>
  <si>
    <t>添付書類</t>
    <rPh sb="0" eb="4">
      <t>テンプショルイ</t>
    </rPh>
    <phoneticPr fontId="3"/>
  </si>
  <si>
    <t>受領</t>
    <rPh sb="0" eb="2">
      <t>ジュリョウ</t>
    </rPh>
    <phoneticPr fontId="3"/>
  </si>
  <si>
    <t>指令年月日</t>
    <rPh sb="0" eb="2">
      <t>シレイ</t>
    </rPh>
    <rPh sb="2" eb="5">
      <t>ネンガッピ</t>
    </rPh>
    <phoneticPr fontId="3"/>
  </si>
  <si>
    <t>交付決定額</t>
    <rPh sb="0" eb="5">
      <t>コウフケッテイガク</t>
    </rPh>
    <phoneticPr fontId="3"/>
  </si>
  <si>
    <t>（あて先）松江市長　</t>
    <rPh sb="3" eb="4">
      <t>サキ</t>
    </rPh>
    <rPh sb="5" eb="9">
      <t>マツエシチョウ</t>
    </rPh>
    <phoneticPr fontId="3"/>
  </si>
  <si>
    <t>住所</t>
    <rPh sb="0" eb="2">
      <t>ジュウショ</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</si>
  <si>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</si>
  <si>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補助事業等の効果</t>
    <rPh sb="6" eb="8">
      <t>コウカ</t>
    </rPh>
    <phoneticPr fontId="3"/>
  </si>
  <si>
    <t>【依頼者記入欄】</t>
    <rPh sb="1" eb="4">
      <t>イライシャ</t>
    </rPh>
    <rPh sb="4" eb="7">
      <t>キニュウラン</t>
    </rPh>
    <phoneticPr fontId="3"/>
  </si>
  <si>
    <t>様式第4号（第11条関係）</t>
  </si>
  <si>
    <t>補助事業等の目的及び内容</t>
    <rPh sb="6" eb="8">
      <t>モクテキ</t>
    </rPh>
    <rPh sb="8" eb="9">
      <t>オヨ</t>
    </rPh>
    <rPh sb="10" eb="12">
      <t>ナイヨウ</t>
    </rPh>
    <phoneticPr fontId="3"/>
  </si>
  <si>
    <t>別記様式（第4条関係）</t>
    <rPh sb="0" eb="2">
      <t>ベッキ</t>
    </rPh>
    <rPh sb="2" eb="4">
      <t>ヨウシキ</t>
    </rPh>
    <phoneticPr fontId="3"/>
  </si>
  <si>
    <t>２）支出の部</t>
    <rPh sb="2" eb="4">
      <t>シシュツ</t>
    </rPh>
    <rPh sb="5" eb="6">
      <t>ブ</t>
    </rPh>
    <phoneticPr fontId="3"/>
  </si>
  <si>
    <t>補助事業等の経費精算額
（補助対象経費）</t>
    <rPh sb="2" eb="5">
      <t>ジギョウトウ</t>
    </rPh>
    <rPh sb="6" eb="8">
      <t>ケイヒ</t>
    </rPh>
    <rPh sb="8" eb="10">
      <t>セイサン</t>
    </rPh>
    <rPh sb="10" eb="11">
      <t>ガク</t>
    </rPh>
    <rPh sb="13" eb="19">
      <t>ホジョタイショウケイヒ</t>
    </rPh>
    <phoneticPr fontId="3"/>
  </si>
  <si>
    <t>補助事業等の交付申請額</t>
    <rPh sb="0" eb="5">
      <t>ホジョジギョウトウ</t>
    </rPh>
    <rPh sb="6" eb="11">
      <t>コウフシンセイガク</t>
    </rPh>
    <phoneticPr fontId="3"/>
  </si>
  <si>
    <t>令和　年　月　日　</t>
    <rPh sb="0" eb="2">
      <t>レイワ</t>
    </rPh>
    <rPh sb="3" eb="4">
      <t>ネン</t>
    </rPh>
    <rPh sb="5" eb="6">
      <t>ガツ</t>
    </rPh>
    <rPh sb="7" eb="8">
      <t>ニチ</t>
    </rPh>
    <phoneticPr fontId="3"/>
  </si>
  <si>
    <t>記入例</t>
    <rPh sb="0" eb="3">
      <t>キニュウレイ</t>
    </rPh>
    <phoneticPr fontId="3"/>
  </si>
  <si>
    <t>補助事業等の施行場所</t>
    <rPh sb="0" eb="5">
      <t>ホジョジギョウトウ</t>
    </rPh>
    <rPh sb="6" eb="8">
      <t>シコウ</t>
    </rPh>
    <rPh sb="8" eb="10">
      <t>バショ</t>
    </rPh>
    <phoneticPr fontId="3"/>
  </si>
  <si>
    <t>今後の取組</t>
    <rPh sb="0" eb="2">
      <t>コンゴ</t>
    </rPh>
    <rPh sb="3" eb="5">
      <t>トリクミ</t>
    </rPh>
    <phoneticPr fontId="3"/>
  </si>
  <si>
    <t>補助事業等の着手年月日
及び完了年月日（予定）</t>
    <rPh sb="0" eb="5">
      <t>ホジョジギョウトウ</t>
    </rPh>
    <rPh sb="6" eb="8">
      <t>チャクシュ</t>
    </rPh>
    <rPh sb="8" eb="11">
      <t>ネンガッピ</t>
    </rPh>
    <rPh sb="12" eb="13">
      <t>オヨ</t>
    </rPh>
    <rPh sb="14" eb="16">
      <t>カンリョウ</t>
    </rPh>
    <rPh sb="16" eb="19">
      <t>ネンガッピ</t>
    </rPh>
    <rPh sb="20" eb="22">
      <t>ヨテイ</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</si>
  <si>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</si>
  <si>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</si>
  <si>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</si>
  <si>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着手</t>
    <rPh sb="0" eb="2">
      <t>チャクシュ</t>
    </rPh>
    <phoneticPr fontId="3"/>
  </si>
  <si>
    <t>完了</t>
    <rPh sb="0" eb="2">
      <t>カンリョウ</t>
    </rPh>
    <phoneticPr fontId="3"/>
  </si>
  <si>
    <t>通帳等により口座情報を確認した。</t>
    <rPh sb="0" eb="2">
      <t>ツウチョウ</t>
    </rPh>
    <rPh sb="2" eb="3">
      <t>トウ</t>
    </rPh>
    <rPh sb="6" eb="8">
      <t>コウザ</t>
    </rPh>
    <rPh sb="8" eb="10">
      <t>ジョウホウ</t>
    </rPh>
    <rPh sb="11" eb="13">
      <t>カクニン</t>
    </rPh>
    <phoneticPr fontId="3"/>
  </si>
  <si>
    <t>添付書類</t>
    <rPh sb="0" eb="2">
      <t>テンプ</t>
    </rPh>
    <rPh sb="2" eb="4">
      <t>ショルイ</t>
    </rPh>
    <phoneticPr fontId="3"/>
  </si>
  <si>
    <t>開発スタートアップ事業</t>
    <rPh sb="0" eb="2">
      <t>カイハツ</t>
    </rPh>
    <rPh sb="9" eb="11">
      <t>ジギョウ</t>
    </rPh>
    <phoneticPr fontId="3"/>
  </si>
  <si>
    <t>職　氏名</t>
    <rPh sb="0" eb="1">
      <t>ショク</t>
    </rPh>
    <rPh sb="2" eb="4">
      <t>シメイ</t>
    </rPh>
    <phoneticPr fontId="3"/>
  </si>
  <si>
    <t>補助事業者</t>
    <rPh sb="0" eb="5">
      <t>ホジョジギョウシャ</t>
    </rPh>
    <phoneticPr fontId="3"/>
  </si>
  <si>
    <t>通信費</t>
    <rPh sb="0" eb="3">
      <t>ツウシンヒ</t>
    </rPh>
    <phoneticPr fontId="3"/>
  </si>
  <si>
    <t>補助金等の受領額</t>
    <rPh sb="0" eb="3">
      <t>ホジョキン</t>
    </rPh>
    <rPh sb="3" eb="4">
      <t>トウ</t>
    </rPh>
    <rPh sb="5" eb="7">
      <t>ジュリョウ</t>
    </rPh>
    <rPh sb="7" eb="8">
      <t>ガク</t>
    </rPh>
    <phoneticPr fontId="3"/>
  </si>
  <si>
    <t>補助事業等の名称</t>
    <rPh sb="6" eb="8">
      <t>メイショウ</t>
    </rPh>
    <phoneticPr fontId="3"/>
  </si>
  <si>
    <t>補助金等の名称</t>
    <rPh sb="0" eb="4">
      <t>ホジョキントウ</t>
    </rPh>
    <rPh sb="5" eb="7">
      <t>メイショウ</t>
    </rPh>
    <phoneticPr fontId="3"/>
  </si>
  <si>
    <t>補助事業等の内容</t>
    <rPh sb="6" eb="8">
      <t>ナイヨウ</t>
    </rPh>
    <phoneticPr fontId="3"/>
  </si>
  <si>
    <t>松江市補助金等交付規則第12条の規定により、下記のとおり報告します。</t>
    <rPh sb="0" eb="3">
      <t>マツエシ</t>
    </rPh>
    <rPh sb="3" eb="6">
      <t>ホジョキン</t>
    </rPh>
    <rPh sb="6" eb="7">
      <t>トウ</t>
    </rPh>
    <rPh sb="7" eb="11">
      <t>コウフキソク</t>
    </rPh>
    <rPh sb="11" eb="12">
      <t>ダイ</t>
    </rPh>
    <rPh sb="14" eb="15">
      <t>ジョウ</t>
    </rPh>
    <rPh sb="16" eb="18">
      <t>キテイ</t>
    </rPh>
    <rPh sb="22" eb="24">
      <t>カキ</t>
    </rPh>
    <rPh sb="28" eb="30">
      <t>ホウコク</t>
    </rPh>
    <phoneticPr fontId="3"/>
  </si>
  <si>
    <t>補助事業等の施行
場所</t>
    <rPh sb="0" eb="5">
      <t>ホジョジギョウトウ</t>
    </rPh>
    <rPh sb="6" eb="8">
      <t>シコウ</t>
    </rPh>
    <rPh sb="9" eb="11">
      <t>バショ</t>
    </rPh>
    <phoneticPr fontId="3"/>
  </si>
  <si>
    <t>着手年月日</t>
    <rPh sb="0" eb="2">
      <t>チャクシュ</t>
    </rPh>
    <rPh sb="2" eb="5">
      <t>ネンガッピ</t>
    </rPh>
    <phoneticPr fontId="3"/>
  </si>
  <si>
    <t>完了年月日</t>
    <rPh sb="0" eb="2">
      <t>カンリョウ</t>
    </rPh>
    <rPh sb="2" eb="5">
      <t>ネンガッピ</t>
    </rPh>
    <phoneticPr fontId="3"/>
  </si>
  <si>
    <t>様式第5号（第12条関係）</t>
  </si>
  <si>
    <t>補助事業等実績報告書</t>
    <rPh sb="0" eb="1">
      <t>ホ</t>
    </rPh>
    <rPh sb="1" eb="2">
      <t>スケ</t>
    </rPh>
    <rPh sb="2" eb="3">
      <t>コト</t>
    </rPh>
    <rPh sb="3" eb="4">
      <t>ゴウ</t>
    </rPh>
    <rPh sb="4" eb="5">
      <t>トウ</t>
    </rPh>
    <rPh sb="5" eb="10">
      <t>ジッセキホウコクショ</t>
    </rPh>
    <phoneticPr fontId="19"/>
  </si>
  <si>
    <t>確認者</t>
    <rPh sb="0" eb="3">
      <t>カクニンシャ</t>
    </rPh>
    <phoneticPr fontId="3"/>
  </si>
  <si>
    <t>補助事業等の経過
及び内容</t>
    <rPh sb="6" eb="8">
      <t>ケイカ</t>
    </rPh>
    <rPh sb="9" eb="10">
      <t>オヨ</t>
    </rPh>
    <rPh sb="11" eb="13">
      <t>ナイヨウ</t>
    </rPh>
    <phoneticPr fontId="3"/>
  </si>
  <si>
    <t>導入更新費</t>
    <rPh sb="0" eb="2">
      <t>ドウニュウ</t>
    </rPh>
    <rPh sb="4" eb="5">
      <t>ヒ</t>
    </rPh>
    <phoneticPr fontId="3"/>
  </si>
  <si>
    <t>様式第3号（第10条関係）</t>
  </si>
  <si>
    <t>補助金等交付請求書</t>
    <rPh sb="0" eb="3">
      <t>ホジョキン</t>
    </rPh>
    <rPh sb="3" eb="4">
      <t>トウ</t>
    </rPh>
    <rPh sb="4" eb="9">
      <t>コウフセイキュウショ</t>
    </rPh>
    <phoneticPr fontId="19"/>
  </si>
  <si>
    <t>フリガナ</t>
  </si>
  <si>
    <t>←</t>
  </si>
  <si>
    <t>松江市補助金等交付規則第14条第2項の規定により、下記のとおり請求します。</t>
    <rPh sb="0" eb="3">
      <t>マツエシ</t>
    </rPh>
    <rPh sb="3" eb="7">
      <t>ホジョキントウ</t>
    </rPh>
    <rPh sb="7" eb="11">
      <t>コウフキソク</t>
    </rPh>
    <rPh sb="11" eb="12">
      <t>ダイ</t>
    </rPh>
    <rPh sb="14" eb="15">
      <t>ジョウ</t>
    </rPh>
    <rPh sb="15" eb="16">
      <t>ダイ</t>
    </rPh>
    <rPh sb="17" eb="18">
      <t>コウ</t>
    </rPh>
    <rPh sb="19" eb="21">
      <t>キテイ</t>
    </rPh>
    <rPh sb="25" eb="27">
      <t>カキ</t>
    </rPh>
    <rPh sb="31" eb="33">
      <t>セイキュウ</t>
    </rPh>
    <phoneticPr fontId="3"/>
  </si>
  <si>
    <t>補助事業等の</t>
  </si>
  <si>
    <t>口座名義人は、依頼者の名義であることを確認した。</t>
    <rPh sb="0" eb="2">
      <t>コウザ</t>
    </rPh>
    <rPh sb="2" eb="5">
      <t>メイギニン</t>
    </rPh>
    <rPh sb="7" eb="10">
      <t>イライシャ</t>
    </rPh>
    <rPh sb="11" eb="13">
      <t>メイギ</t>
    </rPh>
    <rPh sb="19" eb="21">
      <t>カクニン</t>
    </rPh>
    <phoneticPr fontId="3"/>
  </si>
  <si>
    <t>計</t>
    <rPh sb="0" eb="1">
      <t>ケイ</t>
    </rPh>
    <phoneticPr fontId="3"/>
  </si>
  <si>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</si>
  <si>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37通信業</t>
    <rPh sb="2" eb="5">
      <t>ツウシンギョウ</t>
    </rPh>
    <phoneticPr fontId="20"/>
  </si>
  <si>
    <t>氏名</t>
    <rPh sb="0" eb="2">
      <t>シメイ</t>
    </rPh>
    <phoneticPr fontId="3"/>
  </si>
  <si>
    <t>代表取締役</t>
    <rPh sb="0" eb="5">
      <t>ダイヒョウトリシマリヤク</t>
    </rPh>
    <phoneticPr fontId="3"/>
  </si>
  <si>
    <t>受領する金銭の内容</t>
    <rPh sb="0" eb="2">
      <t>ジュリョウ</t>
    </rPh>
    <rPh sb="4" eb="6">
      <t>キンセン</t>
    </rPh>
    <rPh sb="7" eb="9">
      <t>ナイヨウ</t>
    </rPh>
    <phoneticPr fontId="3"/>
  </si>
  <si>
    <t>号</t>
    <rPh sb="0" eb="1">
      <t>ゴウ</t>
    </rPh>
    <phoneticPr fontId="3"/>
  </si>
  <si>
    <t>自己資金</t>
    <rPh sb="0" eb="4">
      <t>ジコシキン</t>
    </rPh>
    <phoneticPr fontId="3"/>
  </si>
  <si>
    <t>別紙3</t>
    <rPh sb="0" eb="2">
      <t>ベッシ</t>
    </rPh>
    <phoneticPr fontId="3"/>
  </si>
  <si>
    <t>金融機関名</t>
    <rPh sb="0" eb="5">
      <t>キンユウキカンメイ</t>
    </rPh>
    <phoneticPr fontId="3"/>
  </si>
  <si>
    <t>申請時添付書類</t>
    <rPh sb="0" eb="2">
      <t>シンセイ</t>
    </rPh>
    <rPh sb="2" eb="3">
      <t>ジ</t>
    </rPh>
    <rPh sb="3" eb="7">
      <t>テンプショルイ</t>
    </rPh>
    <phoneticPr fontId="3"/>
  </si>
  <si>
    <t>預金種目</t>
    <rPh sb="0" eb="2">
      <t>ヨキン</t>
    </rPh>
    <rPh sb="2" eb="4">
      <t>シュモク</t>
    </rPh>
    <phoneticPr fontId="3"/>
  </si>
  <si>
    <t>指令も産第</t>
    <rPh sb="0" eb="2">
      <t>シレイ</t>
    </rPh>
    <rPh sb="3" eb="4">
      <t>サン</t>
    </rPh>
    <rPh sb="4" eb="5">
      <t>ダイ</t>
    </rPh>
    <phoneticPr fontId="3"/>
  </si>
  <si>
    <t>口座名義人　氏名</t>
    <rPh sb="0" eb="2">
      <t>コウザ</t>
    </rPh>
    <rPh sb="2" eb="5">
      <t>メイギニン</t>
    </rPh>
    <rPh sb="6" eb="8">
      <t>シメイ</t>
    </rPh>
    <phoneticPr fontId="3"/>
  </si>
  <si>
    <t>口座番号</t>
    <rPh sb="0" eb="2">
      <t>コウザ</t>
    </rPh>
    <rPh sb="2" eb="4">
      <t>バンゴウ</t>
    </rPh>
    <phoneticPr fontId="3"/>
  </si>
  <si>
    <t>09食料品製造業</t>
  </si>
  <si>
    <t>補助金等の変更交付申請額</t>
    <rPh sb="2" eb="3">
      <t>キン</t>
    </rPh>
    <rPh sb="3" eb="4">
      <t>トウ</t>
    </rPh>
    <rPh sb="5" eb="12">
      <t>ヘンコウコウフシンセイガク</t>
    </rPh>
    <phoneticPr fontId="3"/>
  </si>
  <si>
    <t>変更後の補助金等の交付申請額</t>
    <rPh sb="0" eb="3">
      <t>ヘンコウゴ</t>
    </rPh>
    <rPh sb="4" eb="8">
      <t>ホジョキントウ</t>
    </rPh>
    <rPh sb="9" eb="14">
      <t>コウフシンセイガク</t>
    </rPh>
    <phoneticPr fontId="3"/>
  </si>
  <si>
    <t>補助事業等の変更内容</t>
    <rPh sb="6" eb="10">
      <t>ヘンコウナイヨウ</t>
    </rPh>
    <phoneticPr fontId="3"/>
  </si>
  <si>
    <t>2 事業結果</t>
    <rPh sb="2" eb="6">
      <t>ジギョウケッカ</t>
    </rPh>
    <phoneticPr fontId="3"/>
  </si>
  <si>
    <t>補助事業等の内容を変更する理由</t>
    <rPh sb="6" eb="8">
      <t>ナイヨウ</t>
    </rPh>
    <rPh sb="9" eb="11">
      <t>ヘンコウ</t>
    </rPh>
    <rPh sb="13" eb="15">
      <t>リユウ</t>
    </rPh>
    <phoneticPr fontId="3"/>
  </si>
  <si>
    <t>報告時添付書類</t>
    <rPh sb="0" eb="3">
      <t>ホウコクジ</t>
    </rPh>
    <rPh sb="3" eb="7">
      <t>テンプショルイ</t>
    </rPh>
    <phoneticPr fontId="3"/>
  </si>
  <si>
    <t>補助事業等の経費所要額
（補助対象経費）</t>
    <rPh sb="0" eb="5">
      <t>ホジョジギョウトウ</t>
    </rPh>
    <rPh sb="6" eb="10">
      <t>ケイヒショヨウ</t>
    </rPh>
    <rPh sb="10" eb="11">
      <t>ガク</t>
    </rPh>
    <rPh sb="13" eb="19">
      <t>ホジョタイショウケイヒ</t>
    </rPh>
    <phoneticPr fontId="3"/>
  </si>
  <si>
    <t>様式第3号の3（第10条関係）</t>
  </si>
  <si>
    <t>承認申請書</t>
    <rPh sb="0" eb="5">
      <t>ショウニンシンセイショ</t>
    </rPh>
    <phoneticPr fontId="3"/>
  </si>
  <si>
    <t>補 助 金 等 変 更 交 付 申 請 書</t>
    <rPh sb="8" eb="9">
      <t>ヘン</t>
    </rPh>
    <rPh sb="10" eb="11">
      <t>サラ</t>
    </rPh>
    <rPh sb="12" eb="13">
      <t>コウ</t>
    </rPh>
    <rPh sb="16" eb="17">
      <t>サル</t>
    </rPh>
    <rPh sb="18" eb="19">
      <t>ショウ</t>
    </rPh>
    <rPh sb="20" eb="21">
      <t>ショ</t>
    </rPh>
    <phoneticPr fontId="19"/>
  </si>
  <si>
    <t>変更</t>
  </si>
  <si>
    <t>補助事業等の今回交付請求額</t>
    <rPh sb="0" eb="5">
      <t>ホジョジギョウトウ</t>
    </rPh>
    <rPh sb="6" eb="8">
      <t>コンカイ</t>
    </rPh>
    <rPh sb="8" eb="10">
      <t>コウフ</t>
    </rPh>
    <rPh sb="10" eb="12">
      <t>セイキュウ</t>
    </rPh>
    <rPh sb="12" eb="13">
      <t>ガク</t>
    </rPh>
    <phoneticPr fontId="3"/>
  </si>
  <si>
    <t>補助金等の未受領額</t>
    <rPh sb="0" eb="4">
      <t>ホジョキントウ</t>
    </rPh>
    <rPh sb="5" eb="9">
      <t>ミジュリョウガク</t>
    </rPh>
    <phoneticPr fontId="3"/>
  </si>
  <si>
    <t>支店</t>
  </si>
  <si>
    <t>19ゴム製品製造業</t>
  </si>
  <si>
    <t>口 座 振 込 依 頼 書</t>
    <rPh sb="0" eb="1">
      <t>クチ</t>
    </rPh>
    <rPh sb="2" eb="3">
      <t>ザ</t>
    </rPh>
    <rPh sb="4" eb="5">
      <t>シン</t>
    </rPh>
    <rPh sb="6" eb="7">
      <t>コ</t>
    </rPh>
    <rPh sb="8" eb="9">
      <t>イ</t>
    </rPh>
    <rPh sb="10" eb="11">
      <t>ライ</t>
    </rPh>
    <rPh sb="12" eb="13">
      <t>ショ</t>
    </rPh>
    <phoneticPr fontId="19"/>
  </si>
  <si>
    <t>銀行</t>
  </si>
  <si>
    <t>(ものづくり産業支援センター提出用）</t>
    <rPh sb="6" eb="10">
      <t>サンギョウシエン</t>
    </rPh>
    <rPh sb="14" eb="17">
      <t>テイシュツヨウ</t>
    </rPh>
    <phoneticPr fontId="3"/>
  </si>
  <si>
    <t>その他経費</t>
    <rPh sb="2" eb="3">
      <t>タ</t>
    </rPh>
    <rPh sb="3" eb="5">
      <t>ケイヒ</t>
    </rPh>
    <phoneticPr fontId="3"/>
  </si>
  <si>
    <t>）</t>
  </si>
  <si>
    <t>連番</t>
    <rPh sb="0" eb="2">
      <t>レンバン</t>
    </rPh>
    <phoneticPr fontId="3"/>
  </si>
  <si>
    <t>補助金名</t>
    <rPh sb="0" eb="4">
      <t>ホジョキンメイ</t>
    </rPh>
    <phoneticPr fontId="3"/>
  </si>
  <si>
    <t>事業名</t>
    <rPh sb="0" eb="3">
      <t>ジギョウメイ</t>
    </rPh>
    <phoneticPr fontId="3"/>
  </si>
  <si>
    <t>松江市設備導入支援事業補助金</t>
    <rPh sb="0" eb="3">
      <t>マツエシ</t>
    </rPh>
    <rPh sb="3" eb="7">
      <t>セツビドウニュウ</t>
    </rPh>
    <rPh sb="7" eb="14">
      <t>シエンジギョウホジョキン</t>
    </rPh>
    <phoneticPr fontId="3"/>
  </si>
  <si>
    <t>事業の実施場所</t>
    <rPh sb="0" eb="2">
      <t>ジギョウ</t>
    </rPh>
    <rPh sb="3" eb="7">
      <t>ジッシバショ</t>
    </rPh>
    <phoneticPr fontId="3"/>
  </si>
  <si>
    <t>生産性向上支援事業</t>
    <rPh sb="0" eb="5">
      <t>セイサンセイコウジョウ</t>
    </rPh>
    <rPh sb="5" eb="9">
      <t>シエンジギョウ</t>
    </rPh>
    <phoneticPr fontId="3"/>
  </si>
  <si>
    <t>新分野進出支援事業</t>
    <rPh sb="0" eb="9">
      <t>シンブンヤシンシュツシエンジギョウ</t>
    </rPh>
    <phoneticPr fontId="3"/>
  </si>
  <si>
    <t>松江市デジタル化支援事業補助金</t>
    <rPh sb="0" eb="3">
      <t>マツエシ</t>
    </rPh>
    <rPh sb="7" eb="8">
      <t>カ</t>
    </rPh>
    <rPh sb="8" eb="10">
      <t>シエン</t>
    </rPh>
    <rPh sb="10" eb="15">
      <t>ジギョウホジョキン</t>
    </rPh>
    <phoneticPr fontId="3"/>
  </si>
  <si>
    <t>初期値は交付決定時の完了予定日になっています。変更がある場合は手入力で修正してください。</t>
    <rPh sb="0" eb="3">
      <t>ショキチ</t>
    </rPh>
    <rPh sb="4" eb="9">
      <t>コウフケッテイジ</t>
    </rPh>
    <rPh sb="10" eb="15">
      <t>カンリョウヨテイビ</t>
    </rPh>
    <rPh sb="23" eb="25">
      <t>ヘンコウ</t>
    </rPh>
    <rPh sb="28" eb="30">
      <t>バアイ</t>
    </rPh>
    <rPh sb="31" eb="34">
      <t>テニュウリョク</t>
    </rPh>
    <rPh sb="35" eb="37">
      <t>シュウセイ</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</si>
  <si>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</si>
  <si>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</si>
  <si>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工事請負費</t>
    <rPh sb="0" eb="5">
      <t>コウジウケオイヒ</t>
    </rPh>
    <phoneticPr fontId="3"/>
  </si>
  <si>
    <t>松江市人材育成支援事業補助金</t>
    <rPh sb="0" eb="3">
      <t>マツエシ</t>
    </rPh>
    <rPh sb="3" eb="7">
      <t>ジンザイイクセイ</t>
    </rPh>
    <rPh sb="7" eb="9">
      <t>シエン</t>
    </rPh>
    <rPh sb="9" eb="11">
      <t>ジギョウ</t>
    </rPh>
    <rPh sb="11" eb="14">
      <t>ホジョキン</t>
    </rPh>
    <phoneticPr fontId="3"/>
  </si>
  <si>
    <t>備品購入費</t>
    <rPh sb="0" eb="5">
      <t>ビヒンコウニュウヒ</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</si>
  <si>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</si>
  <si>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（別紙３）事業報告書のとおり</t>
    <rPh sb="1" eb="3">
      <t>ベッシ</t>
    </rPh>
    <rPh sb="5" eb="10">
      <t>ジギョウホウコクショ</t>
    </rPh>
    <phoneticPr fontId="3"/>
  </si>
  <si>
    <t>松江市販路開拓支援事業補助金</t>
    <rPh sb="0" eb="3">
      <t>マツエシ</t>
    </rPh>
    <rPh sb="3" eb="14">
      <t>ハンロカイタクシエンジギョウホジョキン</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</si>
  <si>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</si>
  <si>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基本情報設定</t>
    <rPh sb="0" eb="4">
      <t>キホンジョウホウ</t>
    </rPh>
    <rPh sb="4" eb="6">
      <t>セッテイ</t>
    </rPh>
    <phoneticPr fontId="3"/>
  </si>
  <si>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</si>
  <si>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松江市小規模企業者支援事業補助金</t>
    <rPh sb="0" eb="3">
      <t>マツエシ</t>
    </rPh>
    <rPh sb="3" eb="9">
      <t>ショウキボキギョウシャ</t>
    </rPh>
    <rPh sb="9" eb="16">
      <t>シエンジギョウホジョキン</t>
    </rPh>
    <phoneticPr fontId="3"/>
  </si>
  <si>
    <t>製造現場デジタル化支援事業</t>
    <rPh sb="0" eb="4">
      <t>セイゾウゲンバ</t>
    </rPh>
    <rPh sb="8" eb="9">
      <t>カ</t>
    </rPh>
    <rPh sb="9" eb="11">
      <t>シエン</t>
    </rPh>
    <rPh sb="11" eb="13">
      <t>ジギョウ</t>
    </rPh>
    <phoneticPr fontId="3"/>
  </si>
  <si>
    <t>１．事業計画書
２．IT等の導入の概要がわかるもの
３．IT等の導入にかかる経費の見積書及びその明細
４．直近2期分の決算書の写し</t>
  </si>
  <si>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</si>
  <si>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</si>
  <si>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研修等受講支援事業</t>
    <rPh sb="0" eb="3">
      <t>ケンシュウトウ</t>
    </rPh>
    <rPh sb="3" eb="5">
      <t>ジュコウ</t>
    </rPh>
    <rPh sb="5" eb="9">
      <t>シエンジギョウ</t>
    </rPh>
    <phoneticPr fontId="3"/>
  </si>
  <si>
    <t>技能検定取得支援事業</t>
    <rPh sb="0" eb="4">
      <t>ギノウケンテイ</t>
    </rPh>
    <rPh sb="4" eb="6">
      <t>シュトク</t>
    </rPh>
    <rPh sb="6" eb="10">
      <t>シエンジギョウ</t>
    </rPh>
    <phoneticPr fontId="3"/>
  </si>
  <si>
    <t>人材確保支援事業</t>
    <rPh sb="0" eb="4">
      <t>ジンザイカクホ</t>
    </rPh>
    <rPh sb="4" eb="8">
      <t>シエンジギョウ</t>
    </rPh>
    <phoneticPr fontId="3"/>
  </si>
  <si>
    <t>その他経費</t>
    <rPh sb="2" eb="5">
      <t>タケイヒ</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</si>
  <si>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</si>
  <si>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</si>
  <si>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海外進出支援事業</t>
    <rPh sb="0" eb="4">
      <t>カイガイシンシュツ</t>
    </rPh>
    <rPh sb="4" eb="8">
      <t>シエンジギョウ</t>
    </rPh>
    <phoneticPr fontId="3"/>
  </si>
  <si>
    <t>営業代行活用支援事業</t>
    <rPh sb="0" eb="4">
      <t>エイギョウダイコウ</t>
    </rPh>
    <rPh sb="4" eb="6">
      <t>カツヨウ</t>
    </rPh>
    <rPh sb="6" eb="8">
      <t>シエン</t>
    </rPh>
    <rPh sb="8" eb="10">
      <t>ジギョウ</t>
    </rPh>
    <phoneticPr fontId="3"/>
  </si>
  <si>
    <t>トライアル事業</t>
    <rPh sb="5" eb="7">
      <t>ジギョウ</t>
    </rPh>
    <phoneticPr fontId="3"/>
  </si>
  <si>
    <t>実用化製品化事業</t>
    <rPh sb="0" eb="3">
      <t>ジツヨウカ</t>
    </rPh>
    <rPh sb="3" eb="6">
      <t>セイヒンカ</t>
    </rPh>
    <rPh sb="6" eb="8">
      <t>ジギョウ</t>
    </rPh>
    <phoneticPr fontId="3"/>
  </si>
  <si>
    <t>技術指導受入費</t>
    <rPh sb="0" eb="4">
      <t>ギジュツシドウ</t>
    </rPh>
    <rPh sb="4" eb="7">
      <t>ウケイレヒ</t>
    </rPh>
    <phoneticPr fontId="3"/>
  </si>
  <si>
    <t>小規模企業者支援事業</t>
    <rPh sb="0" eb="6">
      <t>ショウキボキギョウシャ</t>
    </rPh>
    <rPh sb="6" eb="8">
      <t>シエン</t>
    </rPh>
    <rPh sb="8" eb="10">
      <t>ジギョウ</t>
    </rPh>
    <phoneticPr fontId="3"/>
  </si>
  <si>
    <t>1回目</t>
    <rPh sb="1" eb="3">
      <t>カイメ</t>
    </rPh>
    <phoneticPr fontId="3"/>
  </si>
  <si>
    <t>★補助金申請欄</t>
    <rPh sb="1" eb="4">
      <t>ホジョキン</t>
    </rPh>
    <rPh sb="4" eb="6">
      <t>シンセイ</t>
    </rPh>
    <rPh sb="6" eb="7">
      <t>ラン</t>
    </rPh>
    <phoneticPr fontId="3"/>
  </si>
  <si>
    <t>取締役</t>
    <rPh sb="0" eb="3">
      <t>トリシマリヤク</t>
    </rPh>
    <phoneticPr fontId="3"/>
  </si>
  <si>
    <t>１．事業計画書
２．見積書及びその明細の写し
４．取得する工作機械等のカタログ
　　または補修する工作機械の写真
３．直近2期分の決算書の写し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</si>
  <si>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代表</t>
    <rPh sb="0" eb="2">
      <t>ダイヒョウ</t>
    </rPh>
    <phoneticPr fontId="3"/>
  </si>
  <si>
    <t>代表社員</t>
    <rPh sb="0" eb="4">
      <t>ダイヒョウシャイン</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</si>
  <si>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</si>
  <si>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補助事業等の経費所要額
(補助対象経費)</t>
    <rPh sb="2" eb="5">
      <t>ジギョウトウ</t>
    </rPh>
    <rPh sb="6" eb="8">
      <t>ケイヒ</t>
    </rPh>
    <rPh sb="8" eb="11">
      <t>ショヨウガク</t>
    </rPh>
    <rPh sb="13" eb="19">
      <t>ホジョタイショウケイヒ</t>
    </rPh>
    <phoneticPr fontId="3"/>
  </si>
  <si>
    <t>エネルギー効率改善事業</t>
    <rPh sb="5" eb="7">
      <t>コウリツ</t>
    </rPh>
    <rPh sb="7" eb="9">
      <t>カイゼン</t>
    </rPh>
    <rPh sb="9" eb="11">
      <t>ジギョウ</t>
    </rPh>
    <phoneticPr fontId="3"/>
  </si>
  <si>
    <t>申請者情報</t>
    <rPh sb="0" eb="3">
      <t>シンセイシャ</t>
    </rPh>
    <rPh sb="3" eb="5">
      <t>ジョウホウ</t>
    </rPh>
    <phoneticPr fontId="3"/>
  </si>
  <si>
    <t>)</t>
  </si>
  <si>
    <t>企業名</t>
    <rPh sb="0" eb="3">
      <t>キギョウメイ</t>
    </rPh>
    <phoneticPr fontId="3"/>
  </si>
  <si>
    <t>人</t>
    <rPh sb="0" eb="1">
      <t>ニン</t>
    </rPh>
    <phoneticPr fontId="3"/>
  </si>
  <si>
    <t>代表者役職</t>
    <rPh sb="0" eb="3">
      <t>ダイヒョウシャ</t>
    </rPh>
    <rPh sb="3" eb="5">
      <t>ヤクショク</t>
    </rPh>
    <phoneticPr fontId="3"/>
  </si>
  <si>
    <t>代表者氏名</t>
    <rPh sb="0" eb="3">
      <t>ダイヒョウシャ</t>
    </rPh>
    <rPh sb="3" eb="5">
      <t>シメイ</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</si>
  <si>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</si>
  <si>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</si>
  <si>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</si>
  <si>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</si>
  <si>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</si>
  <si>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</si>
  <si>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</si>
  <si>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補助金
種類</t>
    <rPh sb="0" eb="3">
      <t>ホジョキン</t>
    </rPh>
    <rPh sb="4" eb="6">
      <t>シュルイ</t>
    </rPh>
    <phoneticPr fontId="3"/>
  </si>
  <si>
    <t>申請者</t>
    <rPh sb="0" eb="3">
      <t>シンセイシャ</t>
    </rPh>
    <phoneticPr fontId="3"/>
  </si>
  <si>
    <t>2 補助事業概要</t>
    <rPh sb="2" eb="6">
      <t>ホジョジギョウ</t>
    </rPh>
    <rPh sb="6" eb="8">
      <t>ガイヨウ</t>
    </rPh>
    <phoneticPr fontId="3"/>
  </si>
  <si>
    <t>１．変更事業計画書</t>
    <rPh sb="2" eb="4">
      <t>ヘンコウ</t>
    </rPh>
    <rPh sb="4" eb="9">
      <t>ジギョウケイカクショ</t>
    </rPh>
    <phoneticPr fontId="3"/>
  </si>
  <si>
    <t>　松江市補助金等交付規則第10条第1項の規定により、下記のとおり補助金等の変更交付を申請します。</t>
  </si>
  <si>
    <t>補助事業等</t>
    <rPh sb="0" eb="1">
      <t>ホ</t>
    </rPh>
    <rPh sb="1" eb="2">
      <t>スケ</t>
    </rPh>
    <rPh sb="2" eb="3">
      <t>コト</t>
    </rPh>
    <rPh sb="3" eb="4">
      <t>ゴウ</t>
    </rPh>
    <rPh sb="4" eb="5">
      <t>トウ</t>
    </rPh>
    <phoneticPr fontId="19"/>
  </si>
  <si>
    <t>産業財産権導入費</t>
    <rPh sb="0" eb="2">
      <t>サンギョウ</t>
    </rPh>
    <rPh sb="2" eb="5">
      <t>ザイサンケン</t>
    </rPh>
    <rPh sb="5" eb="8">
      <t>ドウニュウヒ</t>
    </rPh>
    <phoneticPr fontId="3"/>
  </si>
  <si>
    <t>補助事業等着手届</t>
    <rPh sb="0" eb="5">
      <t>ホジョジギョウトウ</t>
    </rPh>
    <rPh sb="5" eb="8">
      <t>チャクシュトドケ</t>
    </rPh>
    <phoneticPr fontId="19"/>
  </si>
  <si>
    <t>　下記のとおり事業に着手したので、松江市補助金等交付規則第11条の規定によりお届けします。</t>
    <rPh sb="1" eb="3">
      <t>カキ</t>
    </rPh>
    <rPh sb="7" eb="9">
      <t>ジギョウ</t>
    </rPh>
    <rPh sb="10" eb="12">
      <t>チャクシュ</t>
    </rPh>
    <rPh sb="17" eb="20">
      <t>マツエシ</t>
    </rPh>
    <rPh sb="20" eb="24">
      <t>ホジョキントウ</t>
    </rPh>
    <rPh sb="24" eb="28">
      <t>コウフキソク</t>
    </rPh>
    <rPh sb="28" eb="29">
      <t>ダイ</t>
    </rPh>
    <rPh sb="31" eb="32">
      <t>ジョウ</t>
    </rPh>
    <rPh sb="33" eb="35">
      <t>キテイ</t>
    </rPh>
    <rPh sb="39" eb="40">
      <t>トド</t>
    </rPh>
    <phoneticPr fontId="3"/>
  </si>
  <si>
    <t>補助事業等完了届</t>
    <rPh sb="0" eb="5">
      <t>ホジョジギョウトウ</t>
    </rPh>
    <rPh sb="5" eb="7">
      <t>カンリョウ</t>
    </rPh>
    <rPh sb="7" eb="8">
      <t>トドケ</t>
    </rPh>
    <phoneticPr fontId="19"/>
  </si>
  <si>
    <t>経費区分</t>
    <rPh sb="0" eb="2">
      <t>ケイヒ</t>
    </rPh>
    <rPh sb="2" eb="4">
      <t>クブン</t>
    </rPh>
    <phoneticPr fontId="3"/>
  </si>
  <si>
    <t>　下記のとおり事業を完了したので、松江市補助金等交付規則第11条の規定によりお届けします。</t>
    <rPh sb="1" eb="3">
      <t>カキ</t>
    </rPh>
    <rPh sb="7" eb="9">
      <t>ジギョウ</t>
    </rPh>
    <rPh sb="10" eb="12">
      <t>カンリョウ</t>
    </rPh>
    <rPh sb="17" eb="20">
      <t>マツエシ</t>
    </rPh>
    <rPh sb="20" eb="24">
      <t>ホジョキントウ</t>
    </rPh>
    <rPh sb="24" eb="28">
      <t>コウフキソク</t>
    </rPh>
    <rPh sb="28" eb="29">
      <t>ダイ</t>
    </rPh>
    <rPh sb="31" eb="32">
      <t>ジョウ</t>
    </rPh>
    <rPh sb="33" eb="35">
      <t>キテイ</t>
    </rPh>
    <rPh sb="39" eb="40">
      <t>トド</t>
    </rPh>
    <phoneticPr fontId="3"/>
  </si>
  <si>
    <t>31輸送用機械器具製造業</t>
  </si>
  <si>
    <r>
      <rPr>
        <b/>
        <sz val="11"/>
        <color theme="1"/>
        <rFont val="ＭＳ 明朝"/>
      </rPr>
      <t>変更</t>
    </r>
    <r>
      <rPr>
        <sz val="11"/>
        <color theme="1"/>
        <rFont val="ＭＳ 明朝"/>
      </rPr>
      <t>決定通知書の
指令年月日</t>
    </r>
    <rPh sb="0" eb="2">
      <t>ヘンコウ</t>
    </rPh>
    <rPh sb="2" eb="7">
      <t>ケッテイツウチショ</t>
    </rPh>
    <rPh sb="9" eb="14">
      <t>シレイネンガッピ</t>
    </rPh>
    <phoneticPr fontId="3"/>
  </si>
  <si>
    <t>中分類</t>
    <rPh sb="0" eb="1">
      <t>チュウ</t>
    </rPh>
    <rPh sb="1" eb="3">
      <t>ブンルイ</t>
    </rPh>
    <phoneticPr fontId="3"/>
  </si>
  <si>
    <r>
      <rPr>
        <b/>
        <sz val="11"/>
        <color theme="1"/>
        <rFont val="ＭＳ 明朝"/>
      </rPr>
      <t>変更</t>
    </r>
    <r>
      <rPr>
        <sz val="11"/>
        <color theme="1"/>
        <rFont val="ＭＳ 明朝"/>
      </rPr>
      <t>決定通知書の
指令も産第〇号の番号</t>
    </r>
    <rPh sb="0" eb="2">
      <t>ヘンコウ</t>
    </rPh>
    <rPh sb="2" eb="7">
      <t>ケッテイツウチショ</t>
    </rPh>
    <rPh sb="9" eb="11">
      <t>シレイ</t>
    </rPh>
    <rPh sb="12" eb="13">
      <t>サン</t>
    </rPh>
    <rPh sb="13" eb="14">
      <t>ダイ</t>
    </rPh>
    <rPh sb="15" eb="16">
      <t>ゴウ</t>
    </rPh>
    <rPh sb="17" eb="19">
      <t>バンゴウ</t>
    </rPh>
    <phoneticPr fontId="3"/>
  </si>
  <si>
    <r>
      <rPr>
        <sz val="11"/>
        <color auto="1"/>
        <rFont val="ＭＳ 明朝"/>
      </rPr>
      <t>補助金等</t>
    </r>
    <r>
      <rPr>
        <b/>
        <u/>
        <sz val="11"/>
        <color theme="1"/>
        <rFont val="ＭＳ 明朝"/>
      </rPr>
      <t>変更</t>
    </r>
    <r>
      <rPr>
        <sz val="11"/>
        <color auto="1"/>
        <rFont val="ＭＳ 明朝"/>
      </rPr>
      <t>交付決定により</t>
    </r>
    <r>
      <rPr>
        <b/>
        <u/>
        <sz val="11"/>
        <color theme="1"/>
        <rFont val="ＭＳ 明朝"/>
      </rPr>
      <t>交付金額の変更を受けている場合</t>
    </r>
    <r>
      <rPr>
        <sz val="11"/>
        <color auto="1"/>
        <rFont val="ＭＳ 明朝"/>
      </rPr>
      <t>は</t>
    </r>
    <r>
      <rPr>
        <sz val="11"/>
        <color theme="1"/>
        <rFont val="ＭＳ 明朝"/>
      </rPr>
      <t>、以下の欄も入力してください。</t>
    </r>
    <rPh sb="0" eb="4">
      <t>ホジョキントウ</t>
    </rPh>
    <rPh sb="4" eb="6">
      <t>ヘンコウ</t>
    </rPh>
    <rPh sb="6" eb="10">
      <t>コウフケッテイ</t>
    </rPh>
    <rPh sb="13" eb="17">
      <t>コウフキンガク</t>
    </rPh>
    <rPh sb="18" eb="20">
      <t>ヘンコウ</t>
    </rPh>
    <rPh sb="21" eb="22">
      <t>ウ</t>
    </rPh>
    <rPh sb="26" eb="28">
      <t>バアイ</t>
    </rPh>
    <rPh sb="30" eb="32">
      <t>イカ</t>
    </rPh>
    <rPh sb="33" eb="34">
      <t>ラン</t>
    </rPh>
    <rPh sb="35" eb="37">
      <t>ニュウリョク</t>
    </rPh>
    <phoneticPr fontId="3"/>
  </si>
  <si>
    <t>補助金等の受領額</t>
  </si>
  <si>
    <t>１．補助金等交付決定通知書又は補助金等確定通知書
　　の写し</t>
  </si>
  <si>
    <t>（</t>
  </si>
  <si>
    <t>１．普通</t>
  </si>
  <si>
    <t>別紙1</t>
    <rPh sb="0" eb="2">
      <t>ベッシ</t>
    </rPh>
    <phoneticPr fontId="3"/>
  </si>
  <si>
    <t>30情報通信機械器具製造業</t>
  </si>
  <si>
    <t>1 企業概要</t>
    <rPh sb="2" eb="6">
      <t>キギョウガイヨウ</t>
    </rPh>
    <phoneticPr fontId="3"/>
  </si>
  <si>
    <t>代表者役職・氏名</t>
    <rPh sb="0" eb="3">
      <t>ダイヒョウシャ</t>
    </rPh>
    <rPh sb="3" eb="5">
      <t>ヤクショク</t>
    </rPh>
    <rPh sb="6" eb="8">
      <t>シメイ</t>
    </rPh>
    <phoneticPr fontId="3"/>
  </si>
  <si>
    <t>業種</t>
    <rPh sb="0" eb="2">
      <t>ギョウシュ</t>
    </rPh>
    <phoneticPr fontId="3"/>
  </si>
  <si>
    <t>40インターネット附随サービス業</t>
    <rPh sb="9" eb="11">
      <t>フズイ</t>
    </rPh>
    <rPh sb="15" eb="16">
      <t>ギョウ</t>
    </rPh>
    <phoneticPr fontId="20"/>
  </si>
  <si>
    <t>大分類</t>
    <rPh sb="0" eb="3">
      <t>ダイブンルイ</t>
    </rPh>
    <phoneticPr fontId="3"/>
  </si>
  <si>
    <t>25はん用機械器具製造業</t>
  </si>
  <si>
    <t>ITツール・IoT
デバイス導入費</t>
    <rPh sb="14" eb="16">
      <t>ドウニュウ</t>
    </rPh>
    <rPh sb="16" eb="17">
      <t>ヒ</t>
    </rPh>
    <phoneticPr fontId="3"/>
  </si>
  <si>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3"/>
  </si>
  <si>
    <t>事業内容</t>
    <rPh sb="0" eb="2">
      <t>ジギョウ</t>
    </rPh>
    <rPh sb="2" eb="4">
      <t>ナイヨウ</t>
    </rPh>
    <phoneticPr fontId="3"/>
  </si>
  <si>
    <t>資本又は出資金額</t>
    <rPh sb="0" eb="2">
      <t>シホン</t>
    </rPh>
    <rPh sb="2" eb="3">
      <t>マタ</t>
    </rPh>
    <rPh sb="4" eb="8">
      <t>シュッシキンガク</t>
    </rPh>
    <phoneticPr fontId="3"/>
  </si>
  <si>
    <t>郵便番号（ハイフンなし）</t>
    <rPh sb="0" eb="4">
      <t>ユウビンバンゴウ</t>
    </rPh>
    <phoneticPr fontId="3"/>
  </si>
  <si>
    <t>担当者所属・氏名</t>
    <rPh sb="0" eb="3">
      <t>タントウシャ</t>
    </rPh>
    <rPh sb="3" eb="5">
      <t>ショゾク</t>
    </rPh>
    <rPh sb="6" eb="8">
      <t>シメイ</t>
    </rPh>
    <phoneticPr fontId="3"/>
  </si>
  <si>
    <t>(電話：</t>
    <rPh sb="1" eb="3">
      <t>デンワ</t>
    </rPh>
    <phoneticPr fontId="3"/>
  </si>
  <si>
    <t>3 収支予算</t>
    <rPh sb="2" eb="6">
      <t>シュウシヨサン</t>
    </rPh>
    <phoneticPr fontId="3"/>
  </si>
  <si>
    <t>1)収入の部</t>
    <rPh sb="2" eb="4">
      <t>シュウニュウ</t>
    </rPh>
    <rPh sb="5" eb="6">
      <t>ブ</t>
    </rPh>
    <phoneticPr fontId="3"/>
  </si>
  <si>
    <t>（単位：円）</t>
    <rPh sb="1" eb="3">
      <t>タンイ</t>
    </rPh>
    <rPh sb="4" eb="5">
      <t>エン</t>
    </rPh>
    <phoneticPr fontId="3"/>
  </si>
  <si>
    <t>区分</t>
    <rPh sb="0" eb="2">
      <t>クブン</t>
    </rPh>
    <phoneticPr fontId="3"/>
  </si>
  <si>
    <t>備考（資金の調達先などを記載）</t>
    <rPh sb="0" eb="2">
      <t>ビコウ</t>
    </rPh>
    <rPh sb="3" eb="5">
      <t>シキン</t>
    </rPh>
    <rPh sb="6" eb="9">
      <t>チョウタツサキ</t>
    </rPh>
    <rPh sb="12" eb="14">
      <t>キサイ</t>
    </rPh>
    <phoneticPr fontId="3"/>
  </si>
  <si>
    <t>補助金</t>
    <rPh sb="0" eb="3">
      <t>ホジョキン</t>
    </rPh>
    <phoneticPr fontId="3"/>
  </si>
  <si>
    <t>その他</t>
    <rPh sb="2" eb="3">
      <t>タ</t>
    </rPh>
    <phoneticPr fontId="3"/>
  </si>
  <si>
    <t>（上段（　）書き：変更前、下段：変更後）</t>
  </si>
  <si>
    <t>合計</t>
    <rPh sb="0" eb="2">
      <t>ゴウケイ</t>
    </rPh>
    <phoneticPr fontId="3"/>
  </si>
  <si>
    <t>補助事業に
要する経費
【A】</t>
    <rPh sb="0" eb="2">
      <t>ホジョ</t>
    </rPh>
    <rPh sb="2" eb="4">
      <t>ジギョウ</t>
    </rPh>
    <rPh sb="6" eb="7">
      <t>ヨウ</t>
    </rPh>
    <rPh sb="9" eb="11">
      <t>ケイヒ</t>
    </rPh>
    <phoneticPr fontId="3"/>
  </si>
  <si>
    <t>補助対象経費
【A－B】</t>
    <rPh sb="0" eb="6">
      <t>ホジョタイショウケイヒ</t>
    </rPh>
    <phoneticPr fontId="3"/>
  </si>
  <si>
    <t>2回目</t>
    <rPh sb="1" eb="3">
      <t>カイメ</t>
    </rPh>
    <phoneticPr fontId="3"/>
  </si>
  <si>
    <t>製造業</t>
    <rPh sb="0" eb="3">
      <t>セイゾウギョウ</t>
    </rPh>
    <phoneticPr fontId="3"/>
  </si>
  <si>
    <t>情報通信業</t>
    <rPh sb="0" eb="2">
      <t>ジョウホウ</t>
    </rPh>
    <rPh sb="2" eb="4">
      <t>ツウシン</t>
    </rPh>
    <rPh sb="4" eb="5">
      <t>ギョウ</t>
    </rPh>
    <phoneticPr fontId="3"/>
  </si>
  <si>
    <t>10飲料・たばこ・飼料製造業</t>
  </si>
  <si>
    <t>11繊維工業</t>
  </si>
  <si>
    <t>12木材・木製品製造業</t>
  </si>
  <si>
    <t>14パルプ・紙・紙加工品製造業</t>
  </si>
  <si>
    <t>15印刷・同関連業</t>
  </si>
  <si>
    <t>16化学工業</t>
  </si>
  <si>
    <t>17石油製品・石炭製品製造業</t>
  </si>
  <si>
    <t>18プラスチック製品製造業</t>
  </si>
  <si>
    <t>20なめし革・同製品・毛皮製造業</t>
  </si>
  <si>
    <t>21窯業・土石製品製造業</t>
  </si>
  <si>
    <t>24金属製品製造業</t>
  </si>
  <si>
    <t>22鉄鋼業</t>
  </si>
  <si>
    <t>23非鉄金属製造業</t>
  </si>
  <si>
    <t>27業務用機械器具製造業</t>
  </si>
  <si>
    <t>28電子部品・デバイス・電子回路製造業</t>
  </si>
  <si>
    <t>29電気機械器具製造業</t>
  </si>
  <si>
    <t>32その他の製造業</t>
  </si>
  <si>
    <t>38放送業</t>
    <rPh sb="2" eb="5">
      <t>ホウソウギョウ</t>
    </rPh>
    <phoneticPr fontId="20"/>
  </si>
  <si>
    <t>39情報サービス業</t>
    <rPh sb="2" eb="4">
      <t>ジョウホウ</t>
    </rPh>
    <rPh sb="8" eb="9">
      <t>ギョウ</t>
    </rPh>
    <phoneticPr fontId="20"/>
  </si>
  <si>
    <t>41映像・音声・文字情報制作業</t>
    <rPh sb="2" eb="4">
      <t>エイゾウ</t>
    </rPh>
    <rPh sb="5" eb="7">
      <t>オンセイ</t>
    </rPh>
    <rPh sb="8" eb="10">
      <t>モジ</t>
    </rPh>
    <rPh sb="10" eb="12">
      <t>ジョウホウ</t>
    </rPh>
    <rPh sb="12" eb="14">
      <t>セイサク</t>
    </rPh>
    <rPh sb="14" eb="15">
      <t>ギョウ</t>
    </rPh>
    <phoneticPr fontId="20"/>
  </si>
  <si>
    <t>補助対象外経費
【B】</t>
    <rPh sb="0" eb="5">
      <t>ホジョタイショウガイ</t>
    </rPh>
    <rPh sb="5" eb="7">
      <t>ケイヒ</t>
    </rPh>
    <phoneticPr fontId="3"/>
  </si>
  <si>
    <t>消費税</t>
    <rPh sb="0" eb="3">
      <t>ショウヒゼイ</t>
    </rPh>
    <phoneticPr fontId="3"/>
  </si>
  <si>
    <t>委託費</t>
    <rPh sb="0" eb="3">
      <t>イタクヒ</t>
    </rPh>
    <phoneticPr fontId="3"/>
  </si>
  <si>
    <t>補助金交付申請額【C】</t>
    <rPh sb="0" eb="3">
      <t>ホジョキン</t>
    </rPh>
    <rPh sb="3" eb="8">
      <t>コウフシンセイガク</t>
    </rPh>
    <phoneticPr fontId="3"/>
  </si>
  <si>
    <t>別紙2</t>
    <rPh sb="0" eb="2">
      <t>ベッシ</t>
    </rPh>
    <phoneticPr fontId="3"/>
  </si>
  <si>
    <t>3 収支決算</t>
    <rPh sb="2" eb="4">
      <t>シュウシ</t>
    </rPh>
    <rPh sb="4" eb="6">
      <t>ケッサン</t>
    </rPh>
    <phoneticPr fontId="3"/>
  </si>
  <si>
    <t>期待される効果</t>
    <rPh sb="0" eb="2">
      <t>キタイ</t>
    </rPh>
    <rPh sb="5" eb="7">
      <t>コウカ</t>
    </rPh>
    <phoneticPr fontId="3"/>
  </si>
  <si>
    <t>人材紹介経費</t>
    <rPh sb="0" eb="2">
      <t>ジンザイ</t>
    </rPh>
    <rPh sb="2" eb="4">
      <t>ショウカイ</t>
    </rPh>
    <rPh sb="4" eb="6">
      <t>ケイヒ</t>
    </rPh>
    <phoneticPr fontId="3"/>
  </si>
  <si>
    <t>広報費</t>
    <rPh sb="0" eb="3">
      <t>コウホウヒ</t>
    </rPh>
    <phoneticPr fontId="3"/>
  </si>
  <si>
    <t>労務環境整備費</t>
    <rPh sb="0" eb="7">
      <t>ロウムカンキョウセイビヒ</t>
    </rPh>
    <phoneticPr fontId="3"/>
  </si>
  <si>
    <t>※補助金交付申請額【Ｃ】は、補助対象経費【Ａ－Ｂ】の合計額の2分の1の額
  （1,000円未満切捨て、上限：50万円）</t>
  </si>
  <si>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</si>
  <si>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ITツール改修費</t>
    <rPh sb="5" eb="8">
      <t>カイシュウヒ</t>
    </rPh>
    <phoneticPr fontId="3"/>
  </si>
  <si>
    <t>１．事業計画書
２．IT等の導入又は改修の概要がわかるもの
３．IT等の導入又は改修にかかる経費の見積書
　　及びその明細
４．直近2期分の決算書の写し</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</si>
  <si>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</si>
  <si>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</si>
  <si>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</si>
  <si>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センター
使用欄</t>
    <rPh sb="5" eb="8">
      <t>シヨウラン</t>
    </rPh>
    <phoneticPr fontId="3"/>
  </si>
  <si>
    <t>今年度本補助金交付決定額（他申請分）</t>
    <rPh sb="0" eb="3">
      <t>コンネンド</t>
    </rPh>
    <rPh sb="3" eb="7">
      <t>ホンホジョキン</t>
    </rPh>
    <rPh sb="7" eb="12">
      <t>コウフケッテイガク</t>
    </rPh>
    <rPh sb="13" eb="17">
      <t>タシンセイブン</t>
    </rPh>
    <phoneticPr fontId="3"/>
  </si>
  <si>
    <t>※補助金交付申請額【Ｃ】は、補助対象経費【Ａ－Ｂ】の合計額の2分の1の額
  （1,000円未満切捨て、上限：50万円）
※ 変更部分について【上段（　）書き：変更前】【下段：変更後】の
   上下二段書きで記載してください。</t>
  </si>
  <si>
    <t>変更回数</t>
    <rPh sb="0" eb="4">
      <t>ヘンコウカイスウ</t>
    </rPh>
    <phoneticPr fontId="3"/>
  </si>
  <si>
    <t>松江　太郎</t>
    <rPh sb="0" eb="2">
      <t>マツエ</t>
    </rPh>
    <rPh sb="3" eb="5">
      <t>タロウ</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</si>
  <si>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</si>
  <si>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</si>
  <si>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</si>
  <si>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</si>
  <si>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t>
  </si>
  <si>
    <t>設備本体費</t>
    <rPh sb="0" eb="2">
      <t>セツビ</t>
    </rPh>
    <rPh sb="2" eb="5">
      <t>ホンタイヒ</t>
    </rPh>
    <phoneticPr fontId="3"/>
  </si>
  <si>
    <t>その他導入に
要する経費</t>
    <rPh sb="2" eb="3">
      <t>タ</t>
    </rPh>
    <rPh sb="3" eb="5">
      <t>ドウニュウ</t>
    </rPh>
    <rPh sb="7" eb="8">
      <t>ヨウ</t>
    </rPh>
    <rPh sb="10" eb="12">
      <t>ケイヒ</t>
    </rPh>
    <phoneticPr fontId="3"/>
  </si>
  <si>
    <t>省エネルギー化や温室効果ガス排出削減への取組状況</t>
    <rPh sb="0" eb="1">
      <t>ショウ</t>
    </rPh>
    <rPh sb="6" eb="7">
      <t>カ</t>
    </rPh>
    <rPh sb="8" eb="12">
      <t>オンシツコウカ</t>
    </rPh>
    <rPh sb="14" eb="18">
      <t>ハイシュツサクゲン</t>
    </rPh>
    <rPh sb="20" eb="22">
      <t>トリクミ</t>
    </rPh>
    <rPh sb="22" eb="24">
      <t>ジョウキョウ</t>
    </rPh>
    <phoneticPr fontId="3"/>
  </si>
  <si>
    <t>会場費</t>
    <rPh sb="0" eb="3">
      <t>カイジョウヒ</t>
    </rPh>
    <phoneticPr fontId="3"/>
  </si>
  <si>
    <t>教材費</t>
    <rPh sb="0" eb="3">
      <t>キョウザイヒ</t>
    </rPh>
    <phoneticPr fontId="3"/>
  </si>
  <si>
    <t>ITツール導入費</t>
    <rPh sb="5" eb="8">
      <t>ドウニュウヒ</t>
    </rPh>
    <phoneticPr fontId="3"/>
  </si>
  <si>
    <t>施設改修費</t>
    <rPh sb="0" eb="5">
      <t>シセツカイシュウヒ</t>
    </rPh>
    <phoneticPr fontId="3"/>
  </si>
  <si>
    <t>設備改修費</t>
    <rPh sb="0" eb="2">
      <t>セツビ</t>
    </rPh>
    <rPh sb="2" eb="5">
      <t>カイシュウヒ</t>
    </rPh>
    <phoneticPr fontId="3"/>
  </si>
  <si>
    <t>補修費</t>
    <rPh sb="0" eb="3">
      <t>ホシュウヒ</t>
    </rPh>
    <phoneticPr fontId="3"/>
  </si>
  <si>
    <t>原材料・副資材費</t>
    <rPh sb="0" eb="3">
      <t>ゲンザイリョウ</t>
    </rPh>
    <rPh sb="4" eb="8">
      <t>フクシザイヒ</t>
    </rPh>
    <phoneticPr fontId="3"/>
  </si>
  <si>
    <t>機械装置・工具器具費</t>
    <rPh sb="0" eb="4">
      <t>キカイソウチ</t>
    </rPh>
    <rPh sb="5" eb="10">
      <t>コウグキグヒ</t>
    </rPh>
    <phoneticPr fontId="3"/>
  </si>
  <si>
    <t>外注費</t>
    <rPh sb="0" eb="3">
      <t>ガイチュウヒ</t>
    </rPh>
    <phoneticPr fontId="3"/>
  </si>
  <si>
    <t>性能検査費</t>
    <rPh sb="0" eb="5">
      <t>セイノウケンサヒ</t>
    </rPh>
    <phoneticPr fontId="3"/>
  </si>
  <si>
    <t>性能検査費</t>
    <rPh sb="0" eb="4">
      <t>セイノウケンサ</t>
    </rPh>
    <rPh sb="4" eb="5">
      <t>ヒ</t>
    </rPh>
    <phoneticPr fontId="3"/>
  </si>
  <si>
    <t>松江市環境負荷軽減活動支援事業補助金</t>
  </si>
  <si>
    <t>事業区分</t>
    <rPh sb="0" eb="4">
      <t>ジギョウクブン</t>
    </rPh>
    <phoneticPr fontId="3"/>
  </si>
  <si>
    <t>補助事業の目的
及び内容</t>
    <rPh sb="0" eb="4">
      <t>ホジョジギョウ</t>
    </rPh>
    <rPh sb="5" eb="7">
      <t>モクテキ</t>
    </rPh>
    <rPh sb="8" eb="9">
      <t>オヨ</t>
    </rPh>
    <rPh sb="10" eb="12">
      <t>ナイヨウ</t>
    </rPh>
    <phoneticPr fontId="3"/>
  </si>
  <si>
    <t>※エネルギー効率改善事業の場合はエネルギー削減効果を
　具体的な数字で示してください。
　（実施前後の消費エネルギー量の比較や削減金額など）</t>
    <rPh sb="13" eb="15">
      <t>バアイ</t>
    </rPh>
    <rPh sb="21" eb="23">
      <t>サクゲン</t>
    </rPh>
    <rPh sb="23" eb="25">
      <t>コウカ</t>
    </rPh>
    <rPh sb="28" eb="31">
      <t>グタイテキ</t>
    </rPh>
    <rPh sb="32" eb="34">
      <t>スウジ</t>
    </rPh>
    <rPh sb="35" eb="36">
      <t>シメ</t>
    </rPh>
    <rPh sb="46" eb="48">
      <t>ジッシ</t>
    </rPh>
    <rPh sb="48" eb="50">
      <t>ゼンゴ</t>
    </rPh>
    <rPh sb="51" eb="53">
      <t>ショウヒ</t>
    </rPh>
    <rPh sb="58" eb="59">
      <t>リョウ</t>
    </rPh>
    <rPh sb="59" eb="60">
      <t>デンリョウ</t>
    </rPh>
    <rPh sb="60" eb="62">
      <t>ヒカク</t>
    </rPh>
    <rPh sb="63" eb="65">
      <t>サクゲン</t>
    </rPh>
    <rPh sb="65" eb="67">
      <t>キンガク</t>
    </rPh>
    <phoneticPr fontId="3"/>
  </si>
  <si>
    <t>実施状況</t>
    <rPh sb="0" eb="4">
      <t>ジッシジョウキョウ</t>
    </rPh>
    <phoneticPr fontId="3"/>
  </si>
  <si>
    <t>省エネルギー化や温室効果ガス排出削減への取組結果</t>
    <rPh sb="22" eb="24">
      <t>ケッカ</t>
    </rPh>
    <phoneticPr fontId="3"/>
  </si>
  <si>
    <t>※補助金交付申請額【Ｃ】は、補助対象経費【Ａ－Ｂ】の合計額の2分の1の額
　（1,000円未満切捨て、上限：50万円）
※交付申請時および変更交付申請時と変更となった経費がある場合は、下段に
　変更後の経費を記入してください。</t>
  </si>
  <si>
    <t>　松江市補助金等交付規則第4条の規定により、下記のとおり申請します。また、以下について誓約します。
1　補助事業等に暴力団員又は暴力団若しくは暴力団員と密接な関係を有する者を
　 関与させないこと。
2　松江市税に滞納がなく、当該市税の納付状況の確認を行うことに同意すること。</t>
  </si>
  <si>
    <t>１．変更事業計画書
※ただし、完了日のみの変更の場合は不要とする。</t>
    <rPh sb="2" eb="4">
      <t>ヘンコウ</t>
    </rPh>
    <rPh sb="4" eb="9">
      <t>ジギョウケイカクショ</t>
    </rPh>
    <phoneticPr fontId="3"/>
  </si>
  <si>
    <t>2 補助事業
　概要
　※変更箇所
　　のみ記載</t>
    <rPh sb="2" eb="6">
      <t>ホジョジギョウ</t>
    </rPh>
    <rPh sb="8" eb="10">
      <t>ガイヨウ</t>
    </rPh>
    <rPh sb="13" eb="15">
      <t>ヘンコウ</t>
    </rPh>
    <rPh sb="15" eb="17">
      <t>カショ</t>
    </rPh>
    <rPh sb="22" eb="24">
      <t>キサイ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</si>
</sst>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0_);[Red]\(0\)"/>
    <numFmt numFmtId="178" formatCode="ggge&quot;年度&quot;\ "/>
    <numFmt numFmtId="179" formatCode="#"/>
    <numFmt numFmtId="180" formatCode="#,##0_);#,##0"/>
    <numFmt numFmtId="181" formatCode="\(#,##0\)"/>
  </numFmts>
  <fonts count="21">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b/>
      <sz val="14"/>
      <color rgb="FF0000FF"/>
      <name val="游ゴシック"/>
      <family val="3"/>
      <scheme val="minor"/>
    </font>
    <font>
      <b/>
      <sz val="11"/>
      <color theme="1"/>
      <name val="ＭＳ 明朝"/>
      <family val="1"/>
    </font>
    <font>
      <b/>
      <sz val="12"/>
      <color theme="1"/>
      <name val="ＭＳ 明朝"/>
      <family val="1"/>
    </font>
    <font>
      <b/>
      <sz val="10"/>
      <color theme="1"/>
      <name val="ＭＳ 明朝"/>
      <family val="1"/>
    </font>
    <font>
      <b/>
      <sz val="8"/>
      <color theme="1"/>
      <name val="ＭＳ 明朝"/>
      <family val="1"/>
    </font>
    <font>
      <sz val="10"/>
      <color theme="1"/>
      <name val="ＭＳ 明朝"/>
      <family val="1"/>
    </font>
    <font>
      <b/>
      <sz val="9"/>
      <color theme="1"/>
      <name val="ＭＳ 明朝"/>
      <family val="1"/>
    </font>
    <font>
      <sz val="16"/>
      <color theme="1"/>
      <name val="ＭＳ 明朝"/>
      <family val="1"/>
    </font>
    <font>
      <sz val="9"/>
      <color theme="1"/>
      <name val="ＭＳ 明朝"/>
      <family val="1"/>
    </font>
    <font>
      <sz val="12"/>
      <color theme="1"/>
      <name val="ＭＳ 明朝"/>
      <family val="1"/>
    </font>
    <font>
      <sz val="8"/>
      <color theme="1"/>
      <name val="ＭＳ 明朝"/>
      <family val="1"/>
    </font>
    <font>
      <sz val="6"/>
      <color auto="1"/>
      <name val="ＭＳ Ｐゴシック"/>
      <family val="3"/>
    </font>
    <font>
      <sz val="11"/>
      <color theme="1"/>
      <name val="游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theme="5" tint="0.8"/>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medium">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ck">
        <color rgb="FFFF0000"/>
      </left>
      <right/>
      <top style="thick">
        <color rgb="FFFF0000"/>
      </top>
      <bottom style="thick">
        <color rgb="FFFF0000"/>
      </bottom>
      <diagonal/>
    </border>
    <border>
      <left style="thin">
        <color indexed="64"/>
      </left>
      <right style="thin">
        <color indexed="64"/>
      </right>
      <top/>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hair">
        <color indexed="64"/>
      </left>
      <right/>
      <top/>
      <bottom/>
      <diagonal/>
    </border>
    <border>
      <left/>
      <right/>
      <top/>
      <bottom style="dotted">
        <color auto="1"/>
      </bottom>
      <diagonal/>
    </border>
    <border>
      <left/>
      <right/>
      <top style="slantDashDot">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47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4" applyFont="1"/>
    <xf numFmtId="0" fontId="0" fillId="0" borderId="0" xfId="0" applyBorder="1">
      <alignment vertical="center"/>
    </xf>
    <xf numFmtId="0" fontId="0" fillId="0" borderId="1" xfId="0" applyFill="1" applyBorder="1">
      <alignment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5" fillId="2" borderId="5" xfId="0" applyFont="1" applyFill="1" applyBorder="1">
      <alignment vertical="center"/>
    </xf>
    <xf numFmtId="0" fontId="5" fillId="2" borderId="6"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textRotation="255"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76" fontId="5" fillId="3" borderId="1" xfId="0" applyNumberFormat="1" applyFont="1" applyFill="1" applyBorder="1" applyAlignment="1" applyProtection="1">
      <alignment horizontal="center" vertical="center"/>
      <protection locked="0"/>
    </xf>
    <xf numFmtId="177" fontId="5" fillId="3" borderId="1"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6" fillId="0" borderId="0" xfId="2" applyFont="1">
      <alignment vertical="center"/>
    </xf>
    <xf numFmtId="0" fontId="7" fillId="0" borderId="0" xfId="2" applyFont="1">
      <alignment vertical="center"/>
    </xf>
    <xf numFmtId="0" fontId="7" fillId="2" borderId="0" xfId="2" applyFont="1" applyFill="1" applyProtection="1">
      <alignment vertical="center"/>
    </xf>
    <xf numFmtId="0" fontId="7" fillId="2" borderId="0" xfId="2" applyFont="1" applyFill="1" applyAlignment="1" applyProtection="1">
      <alignment horizontal="center" vertical="center"/>
    </xf>
    <xf numFmtId="0" fontId="6" fillId="2" borderId="0" xfId="2" applyFont="1" applyFill="1" applyAlignment="1" applyProtection="1">
      <alignment horizontal="justify" vertical="center"/>
    </xf>
    <xf numFmtId="0" fontId="7" fillId="2" borderId="0" xfId="2" applyFont="1" applyFill="1" applyAlignment="1" applyProtection="1">
      <alignment vertical="center" shrinkToFit="1"/>
    </xf>
    <xf numFmtId="0" fontId="7" fillId="2" borderId="0" xfId="2" applyFont="1" applyFill="1" applyAlignment="1" applyProtection="1">
      <alignment horizontal="left" vertical="center"/>
    </xf>
    <xf numFmtId="0" fontId="6" fillId="2" borderId="0" xfId="2" applyFont="1" applyFill="1" applyProtection="1">
      <alignment vertical="center"/>
    </xf>
    <xf numFmtId="0" fontId="7" fillId="2" borderId="0" xfId="2" applyFont="1" applyFill="1" applyAlignment="1" applyProtection="1">
      <alignment horizontal="left" vertical="center" shrinkToFit="1"/>
    </xf>
    <xf numFmtId="0" fontId="7" fillId="2" borderId="0" xfId="2" applyFont="1" applyFill="1" applyAlignment="1" applyProtection="1">
      <alignment horizontal="left" vertical="center" wrapText="1"/>
    </xf>
    <xf numFmtId="0" fontId="7" fillId="2" borderId="7" xfId="2" applyFont="1" applyFill="1" applyBorder="1" applyAlignment="1" applyProtection="1">
      <alignment horizontal="distributed" vertical="center" wrapText="1"/>
    </xf>
    <xf numFmtId="0" fontId="7" fillId="2" borderId="8" xfId="2" applyFont="1" applyFill="1" applyBorder="1" applyAlignment="1" applyProtection="1">
      <alignment horizontal="distributed" vertical="center" wrapText="1" indent="1"/>
    </xf>
    <xf numFmtId="0" fontId="7" fillId="2" borderId="9" xfId="2" applyFont="1" applyFill="1" applyBorder="1" applyAlignment="1" applyProtection="1">
      <alignment horizontal="distributed" vertical="center" wrapText="1" indent="1"/>
    </xf>
    <xf numFmtId="0" fontId="7" fillId="2" borderId="10" xfId="2" applyFont="1" applyFill="1" applyBorder="1" applyAlignment="1" applyProtection="1">
      <alignment horizontal="distributed" vertical="center" wrapText="1"/>
    </xf>
    <xf numFmtId="0" fontId="7" fillId="2" borderId="11" xfId="2" applyFont="1" applyFill="1" applyBorder="1" applyAlignment="1" applyProtection="1">
      <alignment horizontal="distributed" vertical="center" wrapText="1" indent="1"/>
    </xf>
    <xf numFmtId="0" fontId="7" fillId="2" borderId="12" xfId="2" applyFont="1" applyFill="1" applyBorder="1" applyAlignment="1" applyProtection="1">
      <alignment horizontal="distributed" vertical="center" wrapText="1" indent="1"/>
    </xf>
    <xf numFmtId="0" fontId="6" fillId="0" borderId="0" xfId="2" applyFont="1" applyAlignment="1">
      <alignment vertical="center" wrapText="1"/>
    </xf>
    <xf numFmtId="0" fontId="7" fillId="2" borderId="13" xfId="2" applyFont="1" applyFill="1" applyBorder="1" applyAlignment="1" applyProtection="1">
      <alignment horizontal="distributed" vertical="center" wrapText="1"/>
    </xf>
    <xf numFmtId="0" fontId="7" fillId="2" borderId="0" xfId="2" applyFont="1" applyFill="1" applyAlignment="1" applyProtection="1">
      <alignment vertical="center" wrapText="1"/>
    </xf>
    <xf numFmtId="178" fontId="7" fillId="2" borderId="7" xfId="2" applyNumberFormat="1" applyFont="1" applyFill="1" applyBorder="1" applyAlignment="1" applyProtection="1">
      <alignment horizontal="center" vertical="center" wrapText="1"/>
    </xf>
    <xf numFmtId="178" fontId="7" fillId="2" borderId="10" xfId="2" applyNumberFormat="1" applyFont="1" applyFill="1" applyBorder="1" applyAlignment="1" applyProtection="1">
      <alignment horizontal="center" vertical="center" wrapText="1"/>
    </xf>
    <xf numFmtId="178" fontId="7" fillId="2" borderId="13" xfId="2" applyNumberFormat="1" applyFont="1" applyFill="1" applyBorder="1" applyAlignment="1" applyProtection="1">
      <alignment horizontal="center" vertical="center" wrapText="1"/>
    </xf>
    <xf numFmtId="0" fontId="7" fillId="2" borderId="14" xfId="2" applyFont="1" applyFill="1" applyBorder="1" applyAlignment="1" applyProtection="1">
      <alignment horizontal="distributed" vertical="center" wrapText="1" indent="1"/>
    </xf>
    <xf numFmtId="0" fontId="7" fillId="2" borderId="15" xfId="2" applyFont="1" applyFill="1" applyBorder="1" applyAlignment="1" applyProtection="1">
      <alignment horizontal="distributed" vertical="center" wrapText="1" indent="1"/>
    </xf>
    <xf numFmtId="0" fontId="7" fillId="2" borderId="8" xfId="2" applyFont="1" applyFill="1" applyBorder="1" applyAlignment="1" applyProtection="1">
      <alignment horizontal="distributed" vertical="center" shrinkToFit="1"/>
    </xf>
    <xf numFmtId="0" fontId="7" fillId="2" borderId="8" xfId="2" applyFont="1" applyFill="1" applyBorder="1" applyAlignment="1" applyProtection="1">
      <alignment horizontal="center" vertical="center" wrapText="1"/>
    </xf>
    <xf numFmtId="0" fontId="7" fillId="3" borderId="8" xfId="2" applyFont="1" applyFill="1" applyBorder="1" applyAlignment="1" applyProtection="1">
      <alignment horizontal="left" vertical="center" wrapText="1" indent="1"/>
      <protection locked="0"/>
    </xf>
    <xf numFmtId="38" fontId="7" fillId="2" borderId="8" xfId="5" applyFont="1" applyFill="1" applyBorder="1" applyAlignment="1" applyProtection="1">
      <alignment horizontal="right" vertical="center" wrapText="1"/>
    </xf>
    <xf numFmtId="3" fontId="7" fillId="2" borderId="8" xfId="2" applyNumberFormat="1" applyFont="1" applyFill="1" applyBorder="1" applyAlignment="1" applyProtection="1">
      <alignment horizontal="left" vertical="center" wrapText="1"/>
    </xf>
    <xf numFmtId="3" fontId="7" fillId="2" borderId="8" xfId="2" applyNumberFormat="1" applyFont="1" applyFill="1" applyBorder="1" applyAlignment="1" applyProtection="1">
      <alignment horizontal="center" vertical="center" wrapText="1"/>
    </xf>
    <xf numFmtId="3" fontId="7" fillId="2" borderId="9" xfId="2" applyNumberFormat="1" applyFont="1" applyFill="1" applyBorder="1" applyAlignment="1" applyProtection="1">
      <alignment horizontal="center" vertical="center" wrapText="1"/>
    </xf>
    <xf numFmtId="179" fontId="7" fillId="2" borderId="7" xfId="2" applyNumberFormat="1" applyFont="1" applyFill="1" applyBorder="1" applyAlignment="1" applyProtection="1">
      <alignment horizontal="left" vertical="top" wrapText="1"/>
    </xf>
    <xf numFmtId="0" fontId="7" fillId="2" borderId="11" xfId="2" applyFont="1" applyFill="1" applyBorder="1" applyAlignment="1" applyProtection="1">
      <alignment horizontal="distributed" vertical="center" shrinkToFit="1"/>
    </xf>
    <xf numFmtId="0" fontId="7" fillId="2" borderId="11" xfId="2" applyFont="1" applyFill="1" applyBorder="1" applyAlignment="1" applyProtection="1">
      <alignment horizontal="center" vertical="center" wrapText="1"/>
    </xf>
    <xf numFmtId="0" fontId="7" fillId="3" borderId="11" xfId="2" applyFont="1" applyFill="1" applyBorder="1" applyAlignment="1" applyProtection="1">
      <alignment horizontal="left" vertical="center" wrapText="1" indent="1"/>
      <protection locked="0"/>
    </xf>
    <xf numFmtId="38" fontId="7" fillId="2" borderId="11" xfId="5" applyFont="1" applyFill="1" applyBorder="1" applyAlignment="1" applyProtection="1">
      <alignment horizontal="right" vertical="center" wrapText="1"/>
    </xf>
    <xf numFmtId="3" fontId="7" fillId="2" borderId="11" xfId="2" applyNumberFormat="1" applyFont="1" applyFill="1" applyBorder="1" applyAlignment="1" applyProtection="1">
      <alignment horizontal="left" vertical="center" wrapText="1"/>
    </xf>
    <xf numFmtId="3" fontId="7" fillId="2" borderId="11" xfId="2" applyNumberFormat="1" applyFont="1" applyFill="1" applyBorder="1" applyAlignment="1" applyProtection="1">
      <alignment horizontal="center" vertical="center" wrapText="1"/>
    </xf>
    <xf numFmtId="3" fontId="7" fillId="2" borderId="12" xfId="2" applyNumberFormat="1" applyFont="1" applyFill="1" applyBorder="1" applyAlignment="1" applyProtection="1">
      <alignment horizontal="center" vertical="center" wrapText="1"/>
    </xf>
    <xf numFmtId="179" fontId="7" fillId="2" borderId="10" xfId="2" applyNumberFormat="1" applyFont="1" applyFill="1" applyBorder="1" applyAlignment="1" applyProtection="1">
      <alignment horizontal="left" vertical="top" wrapText="1"/>
    </xf>
    <xf numFmtId="0" fontId="7" fillId="2" borderId="0" xfId="2" applyFont="1" applyFill="1" applyAlignment="1" applyProtection="1">
      <alignment horizontal="distributed" vertical="center"/>
    </xf>
    <xf numFmtId="0" fontId="7" fillId="2" borderId="0" xfId="2" applyFont="1" applyFill="1" applyAlignment="1" applyProtection="1">
      <alignment horizontal="distributed" vertical="center" wrapText="1"/>
    </xf>
    <xf numFmtId="176" fontId="7" fillId="3" borderId="11" xfId="2" applyNumberFormat="1" applyFont="1" applyFill="1" applyBorder="1" applyAlignment="1" applyProtection="1">
      <alignment horizontal="center" vertical="center" wrapText="1"/>
      <protection locked="0"/>
    </xf>
    <xf numFmtId="176" fontId="7" fillId="3" borderId="12" xfId="2" applyNumberFormat="1" applyFont="1" applyFill="1" applyBorder="1" applyAlignment="1" applyProtection="1">
      <alignment horizontal="center" vertical="center" wrapText="1"/>
      <protection locked="0"/>
    </xf>
    <xf numFmtId="0" fontId="7" fillId="2" borderId="14" xfId="2" applyFont="1" applyFill="1" applyBorder="1" applyAlignment="1" applyProtection="1">
      <alignment horizontal="distributed" vertical="center" shrinkToFit="1"/>
    </xf>
    <xf numFmtId="0" fontId="6" fillId="2" borderId="0" xfId="2" applyFont="1" applyFill="1" applyAlignment="1" applyProtection="1">
      <alignment horizontal="left" vertical="center" shrinkToFit="1"/>
    </xf>
    <xf numFmtId="176" fontId="7" fillId="3" borderId="0" xfId="2" applyNumberFormat="1" applyFont="1" applyFill="1" applyAlignment="1" applyProtection="1">
      <alignment horizontal="distributed" vertical="center" shrinkToFit="1"/>
      <protection locked="0"/>
    </xf>
    <xf numFmtId="176" fontId="7" fillId="2" borderId="11" xfId="2" applyNumberFormat="1" applyFont="1" applyFill="1" applyBorder="1" applyAlignment="1" applyProtection="1">
      <alignment vertical="center" wrapText="1"/>
    </xf>
    <xf numFmtId="176" fontId="7" fillId="2" borderId="0" xfId="2" applyNumberFormat="1" applyFont="1" applyFill="1" applyAlignment="1" applyProtection="1">
      <alignment vertical="center" wrapText="1"/>
    </xf>
    <xf numFmtId="0" fontId="7" fillId="2" borderId="14" xfId="2" applyFont="1" applyFill="1" applyBorder="1" applyAlignment="1" applyProtection="1">
      <alignment horizontal="center" vertical="center" wrapText="1"/>
    </xf>
    <xf numFmtId="0" fontId="7" fillId="3" borderId="14" xfId="2" applyFont="1" applyFill="1" applyBorder="1" applyAlignment="1" applyProtection="1">
      <alignment horizontal="left" vertical="center" wrapText="1" indent="1"/>
      <protection locked="0"/>
    </xf>
    <xf numFmtId="3" fontId="7" fillId="2" borderId="14" xfId="2" applyNumberFormat="1" applyFont="1" applyFill="1" applyBorder="1" applyAlignment="1" applyProtection="1">
      <alignment horizontal="left" vertical="center" wrapText="1"/>
    </xf>
    <xf numFmtId="176" fontId="7" fillId="2" borderId="14" xfId="2" applyNumberFormat="1" applyFont="1" applyFill="1" applyBorder="1" applyAlignment="1" applyProtection="1">
      <alignment vertical="center" wrapText="1"/>
    </xf>
    <xf numFmtId="176" fontId="7" fillId="2" borderId="16" xfId="2" applyNumberFormat="1" applyFont="1" applyFill="1" applyBorder="1" applyAlignment="1" applyProtection="1">
      <alignment vertical="center" wrapText="1"/>
    </xf>
    <xf numFmtId="179" fontId="7" fillId="2" borderId="13" xfId="2" applyNumberFormat="1" applyFont="1" applyFill="1" applyBorder="1" applyAlignment="1" applyProtection="1">
      <alignment horizontal="left" vertical="top" wrapText="1"/>
    </xf>
    <xf numFmtId="0" fontId="8" fillId="0" borderId="0" xfId="0" applyFont="1" applyAlignment="1">
      <alignment horizontal="center" vertical="center"/>
    </xf>
    <xf numFmtId="0" fontId="9" fillId="0" borderId="0" xfId="2" applyFont="1">
      <alignment vertical="center"/>
    </xf>
    <xf numFmtId="0" fontId="7" fillId="0" borderId="0" xfId="4" applyFont="1" applyProtection="1"/>
    <xf numFmtId="0" fontId="7" fillId="0" borderId="0" xfId="4" applyFont="1" applyAlignment="1" applyProtection="1">
      <alignment horizontal="center" vertical="center"/>
    </xf>
    <xf numFmtId="0" fontId="7" fillId="0" borderId="0" xfId="4" applyFont="1"/>
    <xf numFmtId="0" fontId="7" fillId="2" borderId="0" xfId="4" applyFont="1" applyFill="1" applyProtection="1"/>
    <xf numFmtId="0" fontId="10" fillId="2" borderId="17" xfId="4" applyFont="1" applyFill="1" applyBorder="1" applyAlignment="1" applyProtection="1">
      <alignment horizontal="center" vertical="center"/>
    </xf>
    <xf numFmtId="0" fontId="9" fillId="2" borderId="18" xfId="4" applyFont="1" applyFill="1" applyBorder="1" applyAlignment="1" applyProtection="1">
      <alignment horizontal="left" vertical="center" wrapText="1"/>
    </xf>
    <xf numFmtId="0" fontId="9" fillId="2" borderId="19" xfId="4" applyFont="1" applyFill="1" applyBorder="1" applyAlignment="1" applyProtection="1">
      <alignment horizontal="left" vertical="center" wrapText="1"/>
    </xf>
    <xf numFmtId="0" fontId="9" fillId="2" borderId="20" xfId="4" applyFont="1" applyFill="1" applyBorder="1" applyAlignment="1" applyProtection="1">
      <alignment horizontal="left" vertical="center" wrapText="1"/>
    </xf>
    <xf numFmtId="0" fontId="9" fillId="2" borderId="21" xfId="4" applyFont="1" applyFill="1" applyBorder="1" applyAlignment="1" applyProtection="1">
      <alignment horizontal="center" vertical="center" wrapText="1"/>
    </xf>
    <xf numFmtId="0" fontId="9" fillId="2" borderId="22" xfId="4" applyFont="1" applyFill="1" applyBorder="1" applyAlignment="1" applyProtection="1">
      <alignment horizontal="center" vertical="center" wrapText="1"/>
    </xf>
    <xf numFmtId="0" fontId="9" fillId="2" borderId="23" xfId="4" applyFont="1" applyFill="1" applyBorder="1" applyAlignment="1" applyProtection="1">
      <alignment horizontal="center" vertical="center" wrapText="1"/>
    </xf>
    <xf numFmtId="0" fontId="9" fillId="2" borderId="18" xfId="4" applyFont="1" applyFill="1" applyBorder="1" applyAlignment="1" applyProtection="1">
      <alignment horizontal="center" vertical="center"/>
    </xf>
    <xf numFmtId="0" fontId="9" fillId="2" borderId="19" xfId="4" applyFont="1" applyFill="1" applyBorder="1" applyAlignment="1" applyProtection="1">
      <alignment horizontal="center" vertical="center"/>
    </xf>
    <xf numFmtId="0" fontId="9" fillId="2" borderId="24" xfId="4" applyFont="1" applyFill="1" applyBorder="1" applyAlignment="1" applyProtection="1">
      <alignment horizontal="center" vertical="center"/>
    </xf>
    <xf numFmtId="0" fontId="9" fillId="2" borderId="20" xfId="4" applyFont="1" applyFill="1" applyBorder="1" applyAlignment="1" applyProtection="1">
      <alignment horizontal="center" vertical="center"/>
    </xf>
    <xf numFmtId="0" fontId="7" fillId="2" borderId="21" xfId="4" applyFont="1" applyFill="1" applyBorder="1" applyAlignment="1" applyProtection="1">
      <alignment horizontal="center" vertical="center" wrapText="1"/>
    </xf>
    <xf numFmtId="0" fontId="7" fillId="2" borderId="23" xfId="4" applyFont="1" applyFill="1" applyBorder="1" applyAlignment="1" applyProtection="1">
      <alignment horizontal="center" vertical="center"/>
    </xf>
    <xf numFmtId="0" fontId="9" fillId="2" borderId="25" xfId="4" applyFont="1" applyFill="1" applyBorder="1" applyAlignment="1" applyProtection="1">
      <alignment horizontal="center" vertical="center"/>
    </xf>
    <xf numFmtId="0" fontId="9" fillId="2" borderId="1" xfId="4" applyFont="1" applyFill="1" applyBorder="1" applyAlignment="1" applyProtection="1">
      <alignment horizontal="center" vertical="center"/>
    </xf>
    <xf numFmtId="0" fontId="9" fillId="2" borderId="26" xfId="4" applyFont="1" applyFill="1" applyBorder="1" applyAlignment="1" applyProtection="1">
      <alignment horizontal="center" vertical="center"/>
    </xf>
    <xf numFmtId="0" fontId="9" fillId="2" borderId="27" xfId="4" applyFont="1" applyFill="1" applyBorder="1" applyAlignment="1" applyProtection="1">
      <alignment horizontal="center" vertical="center"/>
    </xf>
    <xf numFmtId="0" fontId="9" fillId="2" borderId="28" xfId="4" applyFont="1" applyFill="1" applyBorder="1" applyAlignment="1" applyProtection="1">
      <alignment horizontal="center" vertical="center"/>
    </xf>
    <xf numFmtId="0" fontId="9" fillId="2" borderId="25" xfId="4" applyFont="1" applyFill="1" applyBorder="1" applyAlignment="1" applyProtection="1">
      <alignment horizontal="center" vertical="center" wrapText="1"/>
    </xf>
    <xf numFmtId="0" fontId="9" fillId="2" borderId="1" xfId="4" applyFont="1" applyFill="1" applyBorder="1" applyAlignment="1" applyProtection="1">
      <alignment horizontal="center" vertical="center" wrapText="1"/>
    </xf>
    <xf numFmtId="0" fontId="9" fillId="2" borderId="28" xfId="4" applyFont="1" applyFill="1" applyBorder="1" applyAlignment="1" applyProtection="1">
      <alignment horizontal="center" vertical="center" wrapText="1"/>
    </xf>
    <xf numFmtId="0" fontId="7" fillId="2" borderId="29" xfId="4" applyFont="1" applyFill="1" applyBorder="1" applyProtection="1"/>
    <xf numFmtId="0" fontId="7" fillId="2" borderId="30" xfId="4" applyFont="1" applyFill="1" applyBorder="1" applyProtection="1"/>
    <xf numFmtId="0" fontId="7" fillId="2" borderId="31" xfId="4" applyFont="1" applyFill="1" applyBorder="1" applyAlignment="1" applyProtection="1">
      <alignment horizontal="left" vertical="center" wrapText="1"/>
    </xf>
    <xf numFmtId="0" fontId="7" fillId="2" borderId="29" xfId="4" applyFont="1" applyFill="1" applyBorder="1" applyAlignment="1" applyProtection="1">
      <alignment horizontal="center" vertical="center"/>
    </xf>
    <xf numFmtId="0" fontId="7" fillId="2" borderId="31" xfId="4" applyFont="1" applyFill="1" applyBorder="1" applyAlignment="1" applyProtection="1">
      <alignment horizontal="center" vertical="center"/>
    </xf>
    <xf numFmtId="0" fontId="9" fillId="2" borderId="4" xfId="4" applyFont="1" applyFill="1" applyBorder="1" applyAlignment="1" applyProtection="1">
      <alignment horizontal="center" vertical="center"/>
    </xf>
    <xf numFmtId="0" fontId="9" fillId="2" borderId="2" xfId="4" applyFont="1" applyFill="1" applyBorder="1" applyAlignment="1" applyProtection="1">
      <alignment horizontal="center" vertical="center"/>
    </xf>
    <xf numFmtId="0" fontId="7" fillId="2" borderId="32" xfId="4" applyFont="1" applyFill="1" applyBorder="1" applyAlignment="1" applyProtection="1">
      <alignment horizontal="left" vertical="center"/>
    </xf>
    <xf numFmtId="0" fontId="11" fillId="2" borderId="1"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0" fontId="7" fillId="2" borderId="0" xfId="4" applyFont="1" applyFill="1" applyBorder="1" applyAlignment="1" applyProtection="1">
      <alignment horizontal="left" vertical="center"/>
    </xf>
    <xf numFmtId="0" fontId="9" fillId="2" borderId="1" xfId="4" applyFont="1" applyFill="1" applyBorder="1" applyAlignment="1" applyProtection="1">
      <alignment horizontal="center" vertical="center" shrinkToFit="1"/>
    </xf>
    <xf numFmtId="38" fontId="9" fillId="2" borderId="1" xfId="1" applyFont="1" applyFill="1" applyBorder="1" applyAlignment="1" applyProtection="1">
      <alignment horizontal="center"/>
    </xf>
    <xf numFmtId="0" fontId="7" fillId="2" borderId="17" xfId="4" applyFont="1" applyFill="1" applyBorder="1" applyAlignment="1" applyProtection="1">
      <alignment horizontal="left" vertical="center" wrapText="1"/>
    </xf>
    <xf numFmtId="0" fontId="7" fillId="2" borderId="33" xfId="4" applyFont="1" applyFill="1" applyBorder="1" applyAlignment="1" applyProtection="1">
      <alignment horizontal="center" vertical="center"/>
    </xf>
    <xf numFmtId="0" fontId="7" fillId="2" borderId="34" xfId="4" applyFont="1" applyFill="1" applyBorder="1" applyAlignment="1" applyProtection="1">
      <alignment horizontal="center" vertical="center"/>
    </xf>
    <xf numFmtId="0" fontId="9" fillId="2" borderId="35" xfId="4" applyFont="1" applyFill="1" applyBorder="1" applyAlignment="1" applyProtection="1">
      <alignment horizontal="center" vertical="center"/>
    </xf>
    <xf numFmtId="0" fontId="9" fillId="2" borderId="36" xfId="4" applyFont="1" applyFill="1" applyBorder="1" applyAlignment="1" applyProtection="1">
      <alignment horizontal="center" vertical="center"/>
    </xf>
    <xf numFmtId="0" fontId="7" fillId="2" borderId="32" xfId="4" applyFont="1" applyFill="1" applyBorder="1" applyAlignment="1" applyProtection="1">
      <alignment horizontal="center" vertical="center"/>
    </xf>
    <xf numFmtId="38" fontId="7" fillId="2" borderId="1" xfId="1" applyFont="1" applyFill="1" applyBorder="1" applyAlignment="1" applyProtection="1">
      <alignment horizontal="right" vertical="center"/>
    </xf>
    <xf numFmtId="38" fontId="7" fillId="3" borderId="1" xfId="1" applyFont="1" applyFill="1" applyBorder="1" applyAlignment="1" applyProtection="1">
      <alignment horizontal="right" vertical="center"/>
      <protection locked="0"/>
    </xf>
    <xf numFmtId="0" fontId="7" fillId="2" borderId="37" xfId="4" applyFont="1" applyFill="1" applyBorder="1" applyAlignment="1" applyProtection="1">
      <alignment horizontal="center" vertical="center"/>
      <protection locked="0"/>
    </xf>
    <xf numFmtId="0" fontId="7" fillId="2" borderId="28" xfId="4" applyFont="1" applyFill="1" applyBorder="1" applyAlignment="1" applyProtection="1">
      <alignment horizontal="left" vertical="center"/>
      <protection locked="0"/>
    </xf>
    <xf numFmtId="0" fontId="7" fillId="2" borderId="25" xfId="4" applyFont="1" applyFill="1" applyBorder="1" applyAlignment="1" applyProtection="1">
      <alignment horizontal="center" vertical="center" shrinkToFit="1"/>
    </xf>
    <xf numFmtId="0" fontId="7" fillId="2" borderId="1" xfId="4" applyFont="1" applyFill="1" applyBorder="1" applyAlignment="1" applyProtection="1">
      <alignment horizontal="center" vertical="center" shrinkToFit="1"/>
    </xf>
    <xf numFmtId="0" fontId="7" fillId="2" borderId="26" xfId="4" applyFont="1" applyFill="1" applyBorder="1" applyAlignment="1" applyProtection="1">
      <alignment horizontal="left"/>
    </xf>
    <xf numFmtId="0" fontId="7" fillId="2" borderId="27" xfId="4" applyFont="1" applyFill="1" applyBorder="1" applyAlignment="1" applyProtection="1">
      <alignment horizontal="center" vertical="center" shrinkToFit="1"/>
    </xf>
    <xf numFmtId="0" fontId="11" fillId="2" borderId="30" xfId="4" applyFont="1" applyFill="1" applyBorder="1" applyAlignment="1" applyProtection="1">
      <alignment vertical="center"/>
    </xf>
    <xf numFmtId="0" fontId="12" fillId="2" borderId="27" xfId="4" applyFont="1" applyFill="1" applyBorder="1" applyAlignment="1" applyProtection="1">
      <alignment horizontal="left" vertical="center" wrapText="1"/>
    </xf>
    <xf numFmtId="0" fontId="7" fillId="3" borderId="38" xfId="4" applyFont="1" applyFill="1" applyBorder="1" applyAlignment="1" applyProtection="1">
      <alignment horizontal="left" vertical="center" wrapText="1"/>
      <protection locked="0"/>
    </xf>
    <xf numFmtId="38" fontId="7" fillId="3" borderId="30" xfId="5" applyFont="1" applyFill="1" applyBorder="1" applyAlignment="1" applyProtection="1">
      <alignment horizontal="center" vertical="center"/>
      <protection locked="0"/>
    </xf>
    <xf numFmtId="0" fontId="7" fillId="3" borderId="39" xfId="4" applyFont="1" applyFill="1" applyBorder="1" applyAlignment="1" applyProtection="1">
      <alignment horizontal="center" vertical="center" shrinkToFit="1"/>
      <protection locked="0"/>
    </xf>
    <xf numFmtId="0" fontId="7" fillId="2" borderId="37" xfId="4" applyFont="1" applyFill="1" applyBorder="1" applyAlignment="1" applyProtection="1">
      <alignment horizontal="center" vertical="center"/>
    </xf>
    <xf numFmtId="0" fontId="7" fillId="3" borderId="26" xfId="4" applyFont="1" applyFill="1" applyBorder="1" applyAlignment="1" applyProtection="1">
      <alignment horizontal="left" vertical="center" shrinkToFit="1"/>
      <protection locked="0"/>
    </xf>
    <xf numFmtId="0" fontId="7" fillId="3" borderId="27" xfId="4" applyFont="1" applyFill="1" applyBorder="1" applyAlignment="1" applyProtection="1">
      <alignment horizontal="left" vertical="center" wrapText="1"/>
      <protection locked="0"/>
    </xf>
    <xf numFmtId="0" fontId="13" fillId="2" borderId="26" xfId="4" applyFont="1" applyFill="1" applyBorder="1" applyAlignment="1" applyProtection="1">
      <alignment horizontal="left" vertical="center" wrapText="1"/>
    </xf>
    <xf numFmtId="0" fontId="7" fillId="3" borderId="31" xfId="4" applyFont="1" applyFill="1" applyBorder="1" applyAlignment="1" applyProtection="1">
      <alignment horizontal="left" vertical="center" wrapText="1"/>
      <protection locked="0"/>
    </xf>
    <xf numFmtId="0" fontId="7" fillId="2" borderId="32" xfId="4" applyFont="1" applyFill="1" applyBorder="1" applyProtection="1"/>
    <xf numFmtId="0" fontId="7" fillId="2" borderId="0" xfId="4" applyFont="1" applyFill="1" applyBorder="1" applyProtection="1"/>
    <xf numFmtId="0" fontId="11" fillId="2" borderId="26" xfId="4" applyFont="1" applyFill="1" applyBorder="1" applyAlignment="1" applyProtection="1">
      <alignment horizontal="center" vertical="center" wrapText="1"/>
    </xf>
    <xf numFmtId="0" fontId="11" fillId="2" borderId="27" xfId="4" applyFont="1" applyFill="1" applyBorder="1" applyAlignment="1" applyProtection="1">
      <alignment horizontal="center" vertical="center" wrapText="1"/>
    </xf>
    <xf numFmtId="38" fontId="7" fillId="3" borderId="1" xfId="5" applyFont="1" applyFill="1" applyBorder="1" applyAlignment="1" applyProtection="1">
      <protection locked="0"/>
    </xf>
    <xf numFmtId="38" fontId="7" fillId="3" borderId="38" xfId="5" applyFont="1" applyFill="1" applyBorder="1" applyAlignment="1" applyProtection="1">
      <alignment horizontal="right"/>
      <protection locked="0"/>
    </xf>
    <xf numFmtId="38" fontId="7" fillId="2" borderId="1" xfId="1" applyFont="1" applyFill="1" applyBorder="1" applyAlignment="1" applyProtection="1"/>
    <xf numFmtId="0" fontId="7" fillId="2" borderId="40" xfId="4" applyFont="1" applyFill="1" applyBorder="1" applyAlignment="1" applyProtection="1">
      <alignment horizontal="center" vertical="center"/>
      <protection locked="0"/>
    </xf>
    <xf numFmtId="0" fontId="7" fillId="2" borderId="4" xfId="4" applyFont="1" applyFill="1" applyBorder="1" applyAlignment="1" applyProtection="1">
      <alignment horizontal="left"/>
    </xf>
    <xf numFmtId="0" fontId="7" fillId="2" borderId="2" xfId="4" applyFont="1" applyFill="1" applyBorder="1" applyAlignment="1" applyProtection="1">
      <alignment horizontal="center" vertical="center" shrinkToFit="1"/>
    </xf>
    <xf numFmtId="0" fontId="13" fillId="2" borderId="4" xfId="4" applyFont="1" applyFill="1" applyBorder="1" applyAlignment="1" applyProtection="1">
      <alignment horizontal="center" vertical="center"/>
      <protection locked="0"/>
    </xf>
    <xf numFmtId="0" fontId="12" fillId="2" borderId="2" xfId="4" applyFont="1" applyFill="1" applyBorder="1" applyAlignment="1" applyProtection="1">
      <alignment horizontal="left" vertical="center" wrapText="1"/>
    </xf>
    <xf numFmtId="0" fontId="7" fillId="3" borderId="3" xfId="4" applyFont="1" applyFill="1" applyBorder="1" applyAlignment="1" applyProtection="1">
      <alignment horizontal="left" vertical="center" wrapText="1"/>
      <protection locked="0"/>
    </xf>
    <xf numFmtId="38" fontId="7" fillId="3" borderId="0" xfId="5" applyFont="1" applyFill="1" applyBorder="1" applyAlignment="1" applyProtection="1">
      <alignment horizontal="center" vertical="center"/>
      <protection locked="0"/>
    </xf>
    <xf numFmtId="0" fontId="7" fillId="3" borderId="41" xfId="4" applyFont="1" applyFill="1" applyBorder="1" applyAlignment="1" applyProtection="1">
      <alignment horizontal="center" vertical="center" shrinkToFit="1"/>
      <protection locked="0"/>
    </xf>
    <xf numFmtId="0" fontId="7" fillId="2" borderId="40" xfId="4" applyFont="1" applyFill="1" applyBorder="1" applyAlignment="1" applyProtection="1">
      <alignment horizontal="center" vertical="center"/>
    </xf>
    <xf numFmtId="0" fontId="7" fillId="3" borderId="4" xfId="4" applyFont="1" applyFill="1" applyBorder="1" applyAlignment="1" applyProtection="1">
      <alignment horizontal="left" vertical="center" shrinkToFit="1"/>
      <protection locked="0"/>
    </xf>
    <xf numFmtId="0" fontId="7" fillId="3" borderId="2" xfId="4" applyFont="1" applyFill="1" applyBorder="1" applyAlignment="1" applyProtection="1">
      <alignment horizontal="left" vertical="center" wrapText="1"/>
      <protection locked="0"/>
    </xf>
    <xf numFmtId="0" fontId="13" fillId="2" borderId="4" xfId="4" applyFont="1" applyFill="1" applyBorder="1" applyAlignment="1" applyProtection="1">
      <alignment horizontal="left" vertical="center" wrapText="1"/>
    </xf>
    <xf numFmtId="0" fontId="7" fillId="3" borderId="17" xfId="4" applyFont="1" applyFill="1" applyBorder="1" applyAlignment="1" applyProtection="1">
      <alignment horizontal="left" vertical="center" wrapText="1"/>
      <protection locked="0"/>
    </xf>
    <xf numFmtId="0" fontId="9" fillId="2" borderId="1" xfId="4" applyFont="1" applyFill="1" applyBorder="1" applyAlignment="1" applyProtection="1">
      <alignment horizontal="center"/>
    </xf>
    <xf numFmtId="0" fontId="7" fillId="2" borderId="1" xfId="4" applyFont="1" applyFill="1" applyBorder="1" applyAlignment="1" applyProtection="1"/>
    <xf numFmtId="0" fontId="7" fillId="2" borderId="1" xfId="4" applyFont="1" applyFill="1" applyBorder="1" applyAlignment="1" applyProtection="1">
      <alignment vertical="center"/>
    </xf>
    <xf numFmtId="0" fontId="7" fillId="3" borderId="1" xfId="4" applyFont="1" applyFill="1" applyBorder="1" applyAlignment="1" applyProtection="1">
      <protection locked="0"/>
    </xf>
    <xf numFmtId="0" fontId="11" fillId="2" borderId="35" xfId="4" applyFont="1" applyFill="1" applyBorder="1" applyAlignment="1" applyProtection="1">
      <alignment horizontal="center" vertical="center" wrapText="1"/>
    </xf>
    <xf numFmtId="0" fontId="11" fillId="2" borderId="36" xfId="4" applyFont="1" applyFill="1" applyBorder="1" applyAlignment="1" applyProtection="1">
      <alignment horizontal="center" vertical="center" wrapText="1"/>
    </xf>
    <xf numFmtId="38" fontId="7" fillId="3" borderId="42" xfId="5" applyFont="1" applyFill="1" applyBorder="1" applyAlignment="1" applyProtection="1">
      <alignment horizontal="right"/>
      <protection locked="0"/>
    </xf>
    <xf numFmtId="0" fontId="14" fillId="2" borderId="1" xfId="4" applyFont="1" applyFill="1" applyBorder="1" applyAlignment="1" applyProtection="1">
      <alignment horizontal="center" vertical="center" wrapText="1"/>
    </xf>
    <xf numFmtId="38" fontId="7" fillId="3" borderId="38" xfId="1" applyFont="1" applyFill="1" applyBorder="1" applyAlignment="1" applyProtection="1">
      <protection locked="0"/>
    </xf>
    <xf numFmtId="0" fontId="11" fillId="2" borderId="0" xfId="4" applyFont="1" applyFill="1" applyBorder="1" applyAlignment="1" applyProtection="1">
      <alignment vertical="center"/>
    </xf>
    <xf numFmtId="0" fontId="9" fillId="2" borderId="0" xfId="4" applyFont="1" applyFill="1" applyBorder="1" applyAlignment="1" applyProtection="1">
      <alignment vertical="center"/>
    </xf>
    <xf numFmtId="38" fontId="7" fillId="3" borderId="42" xfId="1" applyFont="1" applyFill="1" applyBorder="1" applyAlignment="1" applyProtection="1">
      <protection locked="0"/>
    </xf>
    <xf numFmtId="0" fontId="7" fillId="3" borderId="4" xfId="4" applyFont="1" applyFill="1" applyBorder="1" applyAlignment="1" applyProtection="1">
      <alignment horizontal="center" vertical="center"/>
      <protection locked="0"/>
    </xf>
    <xf numFmtId="0" fontId="9" fillId="2" borderId="3" xfId="4" applyFont="1" applyFill="1" applyBorder="1" applyAlignment="1" applyProtection="1">
      <alignment vertical="center"/>
    </xf>
    <xf numFmtId="0" fontId="7" fillId="2" borderId="17" xfId="4" applyFont="1" applyFill="1" applyBorder="1" applyAlignment="1" applyProtection="1">
      <alignment vertical="center"/>
    </xf>
    <xf numFmtId="0" fontId="14" fillId="2" borderId="1" xfId="4" applyFont="1" applyFill="1" applyBorder="1" applyAlignment="1" applyProtection="1">
      <alignment horizontal="center" vertical="center"/>
    </xf>
    <xf numFmtId="0" fontId="7" fillId="3" borderId="1" xfId="4" applyFont="1" applyFill="1" applyBorder="1" applyProtection="1">
      <protection locked="0"/>
    </xf>
    <xf numFmtId="0" fontId="7" fillId="3" borderId="38" xfId="4" applyFont="1" applyFill="1" applyBorder="1" applyProtection="1">
      <protection locked="0"/>
    </xf>
    <xf numFmtId="0" fontId="7" fillId="3" borderId="17" xfId="4" applyFont="1" applyFill="1" applyBorder="1" applyAlignment="1" applyProtection="1">
      <alignment horizontal="center" vertical="center"/>
      <protection locked="0"/>
    </xf>
    <xf numFmtId="0" fontId="7" fillId="3" borderId="42" xfId="4" applyFont="1" applyFill="1" applyBorder="1" applyProtection="1">
      <protection locked="0"/>
    </xf>
    <xf numFmtId="38" fontId="9" fillId="2" borderId="38" xfId="1" applyFont="1" applyFill="1" applyBorder="1" applyAlignment="1" applyProtection="1">
      <alignment horizontal="center"/>
    </xf>
    <xf numFmtId="38" fontId="7" fillId="2" borderId="43" xfId="5" applyFont="1" applyFill="1" applyBorder="1" applyAlignment="1" applyProtection="1">
      <alignment horizontal="center" vertical="center"/>
      <protection locked="0"/>
    </xf>
    <xf numFmtId="0" fontId="7" fillId="3" borderId="3" xfId="4" applyFont="1" applyFill="1" applyBorder="1" applyAlignment="1" applyProtection="1">
      <alignment horizontal="center" vertical="center"/>
      <protection locked="0"/>
    </xf>
    <xf numFmtId="38" fontId="7" fillId="2" borderId="38" xfId="1" applyFont="1" applyFill="1" applyBorder="1" applyAlignment="1" applyProtection="1"/>
    <xf numFmtId="38" fontId="7" fillId="2" borderId="44" xfId="1" applyFont="1" applyFill="1" applyBorder="1" applyAlignment="1" applyProtection="1">
      <alignment horizontal="right" vertical="center"/>
    </xf>
    <xf numFmtId="38" fontId="7" fillId="2" borderId="45" xfId="5" applyFont="1" applyFill="1" applyBorder="1" applyAlignment="1" applyProtection="1">
      <alignment horizontal="center" vertical="center"/>
      <protection locked="0"/>
    </xf>
    <xf numFmtId="0" fontId="7" fillId="2" borderId="32" xfId="4" applyFont="1" applyFill="1" applyBorder="1" applyAlignment="1" applyProtection="1">
      <alignment horizontal="right"/>
    </xf>
    <xf numFmtId="0" fontId="7" fillId="2" borderId="0" xfId="4" applyFont="1" applyFill="1" applyBorder="1" applyAlignment="1" applyProtection="1">
      <alignment horizontal="right"/>
    </xf>
    <xf numFmtId="38" fontId="7" fillId="2" borderId="42" xfId="1" applyFont="1" applyFill="1" applyBorder="1" applyAlignment="1" applyProtection="1"/>
    <xf numFmtId="38" fontId="7" fillId="2" borderId="46" xfId="1" applyFont="1" applyFill="1" applyBorder="1" applyAlignment="1" applyProtection="1">
      <alignment horizontal="right" vertical="center"/>
    </xf>
    <xf numFmtId="0" fontId="7" fillId="2" borderId="47" xfId="4" applyFont="1" applyFill="1" applyBorder="1" applyAlignment="1" applyProtection="1">
      <alignment horizontal="center" vertical="center" shrinkToFit="1"/>
    </xf>
    <xf numFmtId="0" fontId="7" fillId="2" borderId="48" xfId="4" applyFont="1" applyFill="1" applyBorder="1" applyAlignment="1" applyProtection="1">
      <alignment horizontal="center" vertical="center" shrinkToFit="1"/>
    </xf>
    <xf numFmtId="0" fontId="7" fillId="2" borderId="49" xfId="4" applyFont="1" applyFill="1" applyBorder="1" applyAlignment="1" applyProtection="1">
      <alignment horizontal="left"/>
    </xf>
    <xf numFmtId="0" fontId="7" fillId="2" borderId="50" xfId="4" applyFont="1" applyFill="1" applyBorder="1" applyAlignment="1" applyProtection="1">
      <alignment horizontal="center" vertical="center" shrinkToFit="1"/>
    </xf>
    <xf numFmtId="0" fontId="7" fillId="3" borderId="49" xfId="4" applyFont="1" applyFill="1" applyBorder="1" applyAlignment="1" applyProtection="1">
      <alignment horizontal="center" vertical="center"/>
      <protection locked="0"/>
    </xf>
    <xf numFmtId="0" fontId="12" fillId="2" borderId="50" xfId="4" applyFont="1" applyFill="1" applyBorder="1" applyAlignment="1" applyProtection="1">
      <alignment horizontal="left" vertical="center" wrapText="1"/>
    </xf>
    <xf numFmtId="0" fontId="7" fillId="3" borderId="51" xfId="4" applyFont="1" applyFill="1" applyBorder="1" applyAlignment="1" applyProtection="1">
      <alignment horizontal="left" vertical="center" wrapText="1"/>
      <protection locked="0"/>
    </xf>
    <xf numFmtId="0" fontId="9" fillId="2" borderId="51" xfId="4" applyFont="1" applyFill="1" applyBorder="1" applyAlignment="1" applyProtection="1">
      <alignment vertical="center"/>
    </xf>
    <xf numFmtId="0" fontId="7" fillId="2" borderId="52" xfId="4" applyFont="1" applyFill="1" applyBorder="1" applyAlignment="1" applyProtection="1">
      <alignment vertical="center"/>
    </xf>
    <xf numFmtId="0" fontId="7" fillId="2" borderId="53" xfId="4" applyFont="1" applyFill="1" applyBorder="1" applyAlignment="1" applyProtection="1">
      <alignment horizontal="center" vertical="center"/>
    </xf>
    <xf numFmtId="0" fontId="7" fillId="3" borderId="49" xfId="4" applyFont="1" applyFill="1" applyBorder="1" applyAlignment="1" applyProtection="1">
      <alignment horizontal="left" vertical="center" shrinkToFit="1"/>
      <protection locked="0"/>
    </xf>
    <xf numFmtId="0" fontId="7" fillId="3" borderId="50" xfId="4" applyFont="1" applyFill="1" applyBorder="1" applyAlignment="1" applyProtection="1">
      <alignment horizontal="left" vertical="center" wrapText="1"/>
      <protection locked="0"/>
    </xf>
    <xf numFmtId="0" fontId="13" fillId="2" borderId="49" xfId="4" applyFont="1" applyFill="1" applyBorder="1" applyAlignment="1" applyProtection="1">
      <alignment horizontal="left" vertical="center" wrapText="1"/>
    </xf>
    <xf numFmtId="0" fontId="7" fillId="3" borderId="52" xfId="4" applyFont="1" applyFill="1" applyBorder="1" applyAlignment="1" applyProtection="1">
      <alignment horizontal="left" vertical="center" wrapText="1"/>
      <protection locked="0"/>
    </xf>
    <xf numFmtId="0" fontId="7" fillId="2" borderId="54" xfId="4" applyFont="1" applyFill="1" applyBorder="1" applyProtection="1"/>
    <xf numFmtId="0" fontId="7" fillId="2" borderId="55" xfId="4" applyFont="1" applyFill="1" applyBorder="1" applyProtection="1"/>
    <xf numFmtId="0" fontId="7" fillId="2" borderId="52" xfId="4" applyFont="1" applyFill="1" applyBorder="1" applyProtection="1"/>
    <xf numFmtId="0" fontId="7" fillId="2" borderId="53" xfId="4" applyFont="1" applyFill="1" applyBorder="1" applyAlignment="1" applyProtection="1">
      <alignment horizontal="center" vertical="center"/>
      <protection locked="0"/>
    </xf>
    <xf numFmtId="0" fontId="7" fillId="2" borderId="56" xfId="4" applyFont="1" applyFill="1" applyBorder="1" applyAlignment="1" applyProtection="1">
      <alignment horizontal="left" vertical="center"/>
      <protection locked="0"/>
    </xf>
    <xf numFmtId="0" fontId="7" fillId="0" borderId="0" xfId="2" applyFont="1" applyAlignment="1">
      <alignment vertical="center" wrapText="1"/>
    </xf>
    <xf numFmtId="0" fontId="7" fillId="2" borderId="57" xfId="2" applyFont="1" applyFill="1" applyBorder="1" applyAlignment="1" applyProtection="1">
      <alignment horizontal="distributed" vertical="center" wrapText="1"/>
    </xf>
    <xf numFmtId="0" fontId="7" fillId="2" borderId="8" xfId="2" applyFont="1" applyFill="1" applyBorder="1" applyAlignment="1" applyProtection="1">
      <alignment horizontal="distributed" vertical="center" wrapText="1"/>
    </xf>
    <xf numFmtId="0" fontId="7" fillId="2" borderId="11" xfId="2" applyFont="1" applyFill="1" applyBorder="1" applyAlignment="1" applyProtection="1">
      <alignment horizontal="distributed" vertical="center" wrapText="1"/>
    </xf>
    <xf numFmtId="0" fontId="6" fillId="2" borderId="0" xfId="2" applyFont="1" applyFill="1" applyAlignment="1" applyProtection="1">
      <alignment vertical="center" wrapText="1"/>
    </xf>
    <xf numFmtId="0" fontId="7" fillId="2" borderId="14" xfId="2" applyFont="1" applyFill="1" applyBorder="1" applyAlignment="1" applyProtection="1">
      <alignment horizontal="distributed" vertical="center" wrapText="1"/>
    </xf>
    <xf numFmtId="176" fontId="7" fillId="3" borderId="7" xfId="2" applyNumberFormat="1" applyFont="1" applyFill="1" applyBorder="1" applyAlignment="1" applyProtection="1">
      <alignment horizontal="center" vertical="center" wrapText="1"/>
      <protection locked="0"/>
    </xf>
    <xf numFmtId="176" fontId="7" fillId="2" borderId="7" xfId="2" applyNumberFormat="1" applyFont="1" applyFill="1" applyBorder="1" applyAlignment="1" applyProtection="1">
      <alignment horizontal="distributed" vertical="center"/>
    </xf>
    <xf numFmtId="176" fontId="7" fillId="3" borderId="10" xfId="2" applyNumberFormat="1" applyFont="1" applyFill="1" applyBorder="1" applyAlignment="1" applyProtection="1">
      <alignment horizontal="center" vertical="center" wrapText="1"/>
      <protection locked="0"/>
    </xf>
    <xf numFmtId="0" fontId="7" fillId="2" borderId="11" xfId="2" applyFont="1" applyFill="1" applyBorder="1" applyAlignment="1" applyProtection="1">
      <alignment horizontal="left" vertical="center" wrapText="1"/>
    </xf>
    <xf numFmtId="176" fontId="7" fillId="2" borderId="10" xfId="2" applyNumberFormat="1" applyFont="1" applyFill="1" applyBorder="1" applyAlignment="1" applyProtection="1">
      <alignment horizontal="distributed" vertical="center"/>
    </xf>
    <xf numFmtId="176" fontId="7" fillId="3" borderId="13" xfId="2" applyNumberFormat="1" applyFont="1" applyFill="1" applyBorder="1" applyAlignment="1" applyProtection="1">
      <alignment horizontal="center" vertical="center" wrapText="1"/>
      <protection locked="0"/>
    </xf>
    <xf numFmtId="0" fontId="7" fillId="2" borderId="7" xfId="2" applyFont="1" applyFill="1" applyBorder="1" applyAlignment="1" applyProtection="1">
      <alignment horizontal="center" vertical="center" wrapText="1"/>
    </xf>
    <xf numFmtId="0" fontId="7" fillId="2" borderId="10" xfId="2" applyFont="1" applyFill="1" applyBorder="1" applyAlignment="1" applyProtection="1">
      <alignment horizontal="center" vertical="center" wrapText="1"/>
    </xf>
    <xf numFmtId="176" fontId="7" fillId="2" borderId="13" xfId="2" applyNumberFormat="1" applyFont="1" applyFill="1" applyBorder="1" applyAlignment="1" applyProtection="1">
      <alignment horizontal="distributed" vertical="center"/>
    </xf>
    <xf numFmtId="0" fontId="7" fillId="2" borderId="58" xfId="2" applyFont="1" applyFill="1" applyBorder="1" applyAlignment="1" applyProtection="1">
      <alignment horizontal="distributed" vertical="center" wrapText="1"/>
    </xf>
    <xf numFmtId="0" fontId="7" fillId="2" borderId="13" xfId="2" applyFont="1" applyFill="1" applyBorder="1" applyAlignment="1" applyProtection="1">
      <alignment horizontal="center" vertical="center" wrapText="1"/>
    </xf>
    <xf numFmtId="0" fontId="7" fillId="2" borderId="7" xfId="2" applyFont="1" applyFill="1" applyBorder="1" applyAlignment="1" applyProtection="1">
      <alignment horizontal="center" vertical="center"/>
    </xf>
    <xf numFmtId="0" fontId="6" fillId="2" borderId="7" xfId="2" applyFont="1" applyFill="1" applyBorder="1" applyAlignment="1" applyProtection="1">
      <alignment horizontal="center" vertical="center" shrinkToFit="1"/>
    </xf>
    <xf numFmtId="0" fontId="7" fillId="2" borderId="10" xfId="2" applyFont="1" applyFill="1" applyBorder="1" applyAlignment="1" applyProtection="1">
      <alignment horizontal="center" vertical="center"/>
    </xf>
    <xf numFmtId="0" fontId="6" fillId="2" borderId="10" xfId="2" applyFont="1" applyFill="1" applyBorder="1" applyAlignment="1" applyProtection="1">
      <alignment horizontal="center" vertical="center" shrinkToFit="1"/>
    </xf>
    <xf numFmtId="176" fontId="7" fillId="2" borderId="0" xfId="2" applyNumberFormat="1" applyFont="1" applyFill="1" applyAlignment="1" applyProtection="1">
      <alignment horizontal="distributed" vertical="center" shrinkToFit="1"/>
    </xf>
    <xf numFmtId="0" fontId="7" fillId="3" borderId="10" xfId="2" applyFont="1" applyFill="1" applyBorder="1" applyAlignment="1" applyProtection="1">
      <alignment horizontal="center" vertical="center"/>
      <protection locked="0"/>
    </xf>
    <xf numFmtId="0" fontId="7" fillId="2" borderId="13" xfId="2" applyFont="1" applyFill="1" applyBorder="1" applyAlignment="1" applyProtection="1">
      <alignment horizontal="center" vertical="center"/>
    </xf>
    <xf numFmtId="0" fontId="6" fillId="2" borderId="13" xfId="2" applyFont="1" applyFill="1" applyBorder="1" applyAlignment="1" applyProtection="1">
      <alignment horizontal="center" vertical="center" shrinkToFit="1"/>
    </xf>
    <xf numFmtId="0" fontId="7" fillId="2" borderId="14" xfId="2" applyFont="1" applyFill="1" applyBorder="1" applyAlignment="1" applyProtection="1">
      <alignment horizontal="left" vertical="center" wrapText="1"/>
    </xf>
    <xf numFmtId="0" fontId="7" fillId="0" borderId="0" xfId="2" applyFont="1" applyAlignment="1">
      <alignment horizontal="left" vertical="center" wrapText="1"/>
    </xf>
    <xf numFmtId="0" fontId="7" fillId="2" borderId="8" xfId="2" applyFont="1" applyFill="1" applyBorder="1" applyAlignment="1" applyProtection="1">
      <alignment horizontal="distributed" vertical="center" indent="1"/>
    </xf>
    <xf numFmtId="0" fontId="7" fillId="2" borderId="11" xfId="2" applyFont="1" applyFill="1" applyBorder="1" applyAlignment="1" applyProtection="1">
      <alignment horizontal="distributed" vertical="center" indent="1"/>
    </xf>
    <xf numFmtId="178" fontId="7" fillId="2" borderId="7" xfId="2" applyNumberFormat="1" applyFont="1" applyFill="1" applyBorder="1" applyAlignment="1" applyProtection="1">
      <alignment horizontal="center" vertical="center" shrinkToFit="1"/>
    </xf>
    <xf numFmtId="176" fontId="7" fillId="2" borderId="7" xfId="2" applyNumberFormat="1" applyFont="1" applyFill="1" applyBorder="1" applyAlignment="1" applyProtection="1">
      <alignment horizontal="center" vertical="center" wrapText="1"/>
    </xf>
    <xf numFmtId="178" fontId="7" fillId="2" borderId="10" xfId="2" applyNumberFormat="1" applyFont="1" applyFill="1" applyBorder="1" applyAlignment="1" applyProtection="1">
      <alignment horizontal="center" vertical="center" shrinkToFit="1"/>
    </xf>
    <xf numFmtId="176" fontId="7" fillId="2" borderId="10" xfId="2" applyNumberFormat="1" applyFont="1" applyFill="1" applyBorder="1" applyAlignment="1" applyProtection="1">
      <alignment horizontal="center" vertical="center" wrapText="1"/>
    </xf>
    <xf numFmtId="176" fontId="7" fillId="2" borderId="13" xfId="2" applyNumberFormat="1" applyFont="1" applyFill="1" applyBorder="1" applyAlignment="1" applyProtection="1">
      <alignment horizontal="center" vertical="center" wrapText="1"/>
    </xf>
    <xf numFmtId="178" fontId="7" fillId="2" borderId="13" xfId="2" applyNumberFormat="1" applyFont="1" applyFill="1" applyBorder="1" applyAlignment="1" applyProtection="1">
      <alignment horizontal="center" vertical="center" shrinkToFit="1"/>
    </xf>
    <xf numFmtId="0" fontId="7" fillId="2" borderId="14" xfId="2" applyFont="1" applyFill="1" applyBorder="1" applyAlignment="1" applyProtection="1">
      <alignment horizontal="distributed" vertical="center" indent="1"/>
    </xf>
    <xf numFmtId="38" fontId="7" fillId="2" borderId="8" xfId="5" applyFont="1" applyFill="1" applyBorder="1" applyAlignment="1" applyProtection="1">
      <alignment horizontal="center" vertical="center" wrapText="1"/>
    </xf>
    <xf numFmtId="3" fontId="7" fillId="3" borderId="8" xfId="2" applyNumberFormat="1" applyFont="1" applyFill="1" applyBorder="1" applyAlignment="1" applyProtection="1">
      <alignment horizontal="left" vertical="center" wrapText="1"/>
      <protection locked="0"/>
    </xf>
    <xf numFmtId="0" fontId="7" fillId="2" borderId="7" xfId="2" applyFont="1" applyFill="1" applyBorder="1" applyAlignment="1" applyProtection="1">
      <alignment horizontal="left" vertical="center" wrapText="1"/>
    </xf>
    <xf numFmtId="38" fontId="7" fillId="2" borderId="11" xfId="5" applyFont="1" applyFill="1" applyBorder="1" applyAlignment="1" applyProtection="1">
      <alignment horizontal="center" vertical="center" wrapText="1"/>
    </xf>
    <xf numFmtId="3" fontId="7" fillId="3" borderId="11" xfId="2" applyNumberFormat="1" applyFont="1" applyFill="1" applyBorder="1" applyAlignment="1" applyProtection="1">
      <alignment horizontal="left" vertical="center" wrapText="1"/>
      <protection locked="0"/>
    </xf>
    <xf numFmtId="0" fontId="7" fillId="2" borderId="10" xfId="2" applyFont="1" applyFill="1" applyBorder="1" applyAlignment="1" applyProtection="1">
      <alignment horizontal="left" vertical="center" wrapText="1"/>
    </xf>
    <xf numFmtId="180" fontId="7" fillId="2" borderId="11" xfId="5" applyNumberFormat="1" applyFont="1" applyFill="1" applyBorder="1" applyAlignment="1" applyProtection="1">
      <alignment horizontal="right" vertical="center" wrapText="1"/>
    </xf>
    <xf numFmtId="3" fontId="7" fillId="3" borderId="14" xfId="2" applyNumberFormat="1" applyFont="1" applyFill="1" applyBorder="1" applyAlignment="1" applyProtection="1">
      <alignment horizontal="left" vertical="center" wrapText="1"/>
      <protection locked="0"/>
    </xf>
    <xf numFmtId="0" fontId="7" fillId="2" borderId="13" xfId="2" applyFont="1" applyFill="1" applyBorder="1" applyAlignment="1" applyProtection="1">
      <alignment horizontal="left" vertical="center" wrapText="1"/>
    </xf>
    <xf numFmtId="0" fontId="8" fillId="0" borderId="0" xfId="0" applyFont="1">
      <alignment vertical="center"/>
    </xf>
    <xf numFmtId="0" fontId="7" fillId="0" borderId="1" xfId="2" applyFont="1" applyBorder="1" applyAlignment="1">
      <alignment horizontal="center" vertical="center"/>
    </xf>
    <xf numFmtId="0" fontId="7" fillId="0" borderId="59" xfId="2" applyFont="1" applyBorder="1" applyAlignment="1">
      <alignment horizontal="left" vertical="center" wrapText="1"/>
    </xf>
    <xf numFmtId="0" fontId="7" fillId="0" borderId="60" xfId="2" applyFont="1" applyBorder="1" applyAlignment="1">
      <alignment horizontal="center" vertical="center" wrapText="1"/>
    </xf>
    <xf numFmtId="176" fontId="7" fillId="3" borderId="1" xfId="2" applyNumberFormat="1" applyFont="1" applyFill="1" applyBorder="1" applyAlignment="1" applyProtection="1">
      <alignment horizontal="center" vertical="center"/>
      <protection locked="0"/>
    </xf>
    <xf numFmtId="0" fontId="7" fillId="0" borderId="61" xfId="2" applyFont="1" applyBorder="1" applyAlignment="1">
      <alignment horizontal="left" vertical="center" wrapText="1"/>
    </xf>
    <xf numFmtId="0" fontId="7" fillId="3" borderId="1" xfId="2" applyFont="1" applyFill="1" applyBorder="1" applyAlignment="1" applyProtection="1">
      <alignment horizontal="center" vertical="center"/>
      <protection locked="0"/>
    </xf>
    <xf numFmtId="0" fontId="9" fillId="2" borderId="21" xfId="4" applyFont="1" applyFill="1" applyBorder="1" applyAlignment="1" applyProtection="1">
      <alignment horizontal="left" vertical="center" wrapText="1"/>
    </xf>
    <xf numFmtId="0" fontId="9" fillId="2" borderId="22" xfId="4" applyFont="1" applyFill="1" applyBorder="1" applyAlignment="1" applyProtection="1">
      <alignment horizontal="left" vertical="center" wrapText="1"/>
    </xf>
    <xf numFmtId="0" fontId="9" fillId="2" borderId="23" xfId="4" applyFont="1" applyFill="1" applyBorder="1" applyAlignment="1" applyProtection="1">
      <alignment horizontal="left" vertical="center" wrapText="1"/>
    </xf>
    <xf numFmtId="0" fontId="9" fillId="2" borderId="18" xfId="4" applyFont="1" applyFill="1" applyBorder="1" applyAlignment="1" applyProtection="1">
      <alignment horizontal="left" vertical="center"/>
    </xf>
    <xf numFmtId="0" fontId="9" fillId="2" borderId="62" xfId="4" applyFont="1" applyFill="1" applyBorder="1" applyAlignment="1" applyProtection="1">
      <alignment horizontal="left" vertical="center"/>
    </xf>
    <xf numFmtId="0" fontId="9" fillId="2" borderId="19" xfId="4" applyFont="1" applyFill="1" applyBorder="1" applyAlignment="1" applyProtection="1">
      <alignment horizontal="left" vertical="center"/>
    </xf>
    <xf numFmtId="0" fontId="9" fillId="2" borderId="24" xfId="4" applyFont="1" applyFill="1" applyBorder="1" applyAlignment="1" applyProtection="1">
      <alignment horizontal="left" vertical="center"/>
    </xf>
    <xf numFmtId="0" fontId="9" fillId="2" borderId="20" xfId="4" applyFont="1" applyFill="1" applyBorder="1" applyAlignment="1" applyProtection="1">
      <alignment horizontal="left" vertical="center"/>
    </xf>
    <xf numFmtId="0" fontId="11" fillId="2" borderId="63" xfId="4" applyFont="1" applyFill="1" applyBorder="1" applyAlignment="1" applyProtection="1">
      <alignment horizontal="center" vertical="center"/>
    </xf>
    <xf numFmtId="0" fontId="11" fillId="2" borderId="6" xfId="4" applyFont="1" applyFill="1" applyBorder="1" applyAlignment="1" applyProtection="1">
      <alignment horizontal="center" vertical="center"/>
    </xf>
    <xf numFmtId="0" fontId="9" fillId="2" borderId="63" xfId="4" applyFont="1" applyFill="1" applyBorder="1" applyAlignment="1" applyProtection="1">
      <alignment horizontal="center" vertical="center"/>
    </xf>
    <xf numFmtId="0" fontId="9" fillId="2" borderId="6"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9" fillId="2" borderId="26" xfId="4" applyFont="1" applyFill="1" applyBorder="1" applyAlignment="1" applyProtection="1">
      <alignment horizontal="center" vertical="center" wrapText="1"/>
    </xf>
    <xf numFmtId="0" fontId="9" fillId="2" borderId="27" xfId="4" applyFont="1" applyFill="1" applyBorder="1" applyAlignment="1" applyProtection="1">
      <alignment horizontal="center" vertical="center" wrapText="1"/>
    </xf>
    <xf numFmtId="38" fontId="9" fillId="2" borderId="1" xfId="1" applyFont="1" applyFill="1" applyBorder="1" applyAlignment="1" applyProtection="1">
      <alignment horizontal="center" vertical="center"/>
    </xf>
    <xf numFmtId="181" fontId="7" fillId="2" borderId="38" xfId="1" applyNumberFormat="1" applyFont="1" applyFill="1" applyBorder="1" applyAlignment="1" applyProtection="1">
      <alignment vertical="center"/>
    </xf>
    <xf numFmtId="38" fontId="7" fillId="2" borderId="38" xfId="1" applyFont="1" applyFill="1" applyBorder="1" applyAlignment="1" applyProtection="1">
      <alignment vertical="center"/>
    </xf>
    <xf numFmtId="38" fontId="7" fillId="2" borderId="38" xfId="1" applyFont="1" applyFill="1" applyBorder="1" applyAlignment="1" applyProtection="1">
      <alignment horizontal="right" vertical="center"/>
    </xf>
    <xf numFmtId="38" fontId="7" fillId="3" borderId="38" xfId="1" applyFont="1" applyFill="1" applyBorder="1" applyAlignment="1" applyProtection="1">
      <alignment horizontal="right" vertical="center"/>
      <protection locked="0"/>
    </xf>
    <xf numFmtId="181" fontId="7" fillId="2" borderId="1" xfId="1" applyNumberFormat="1" applyFont="1" applyFill="1" applyBorder="1" applyAlignment="1" applyProtection="1">
      <alignment vertical="center"/>
    </xf>
    <xf numFmtId="0" fontId="9" fillId="2" borderId="35" xfId="4" applyFont="1" applyFill="1" applyBorder="1" applyAlignment="1" applyProtection="1">
      <alignment horizontal="center" vertical="center" wrapText="1"/>
    </xf>
    <xf numFmtId="0" fontId="9" fillId="2" borderId="36" xfId="4" applyFont="1" applyFill="1" applyBorder="1" applyAlignment="1" applyProtection="1">
      <alignment horizontal="center" vertical="center" wrapText="1"/>
    </xf>
    <xf numFmtId="0" fontId="7" fillId="2" borderId="38" xfId="4" applyFont="1" applyFill="1" applyBorder="1" applyAlignment="1" applyProtection="1">
      <alignment horizontal="left" vertical="center"/>
    </xf>
    <xf numFmtId="38" fontId="7" fillId="2" borderId="30" xfId="5" applyFont="1" applyFill="1" applyBorder="1" applyAlignment="1" applyProtection="1">
      <alignment horizontal="center" vertical="center"/>
    </xf>
    <xf numFmtId="0" fontId="7" fillId="2" borderId="39" xfId="4" applyFont="1" applyFill="1" applyBorder="1" applyAlignment="1" applyProtection="1">
      <alignment horizontal="center" vertical="center" shrinkToFit="1"/>
    </xf>
    <xf numFmtId="181" fontId="7" fillId="2" borderId="42" xfId="1" applyNumberFormat="1" applyFont="1" applyFill="1" applyBorder="1" applyAlignment="1" applyProtection="1">
      <alignment vertical="center"/>
    </xf>
    <xf numFmtId="38" fontId="7" fillId="2" borderId="42" xfId="1" applyFont="1" applyFill="1" applyBorder="1" applyAlignment="1" applyProtection="1">
      <alignment vertical="center"/>
    </xf>
    <xf numFmtId="38" fontId="7" fillId="2" borderId="42" xfId="1" applyFont="1" applyFill="1" applyBorder="1" applyAlignment="1" applyProtection="1">
      <alignment horizontal="right" vertical="center"/>
    </xf>
    <xf numFmtId="38" fontId="7" fillId="3" borderId="42" xfId="1" applyFont="1" applyFill="1" applyBorder="1" applyAlignment="1" applyProtection="1">
      <alignment horizontal="right" vertical="center"/>
      <protection locked="0"/>
    </xf>
    <xf numFmtId="181" fontId="7" fillId="2" borderId="38" xfId="1" applyNumberFormat="1" applyFont="1" applyFill="1" applyBorder="1" applyAlignment="1" applyProtection="1"/>
    <xf numFmtId="0" fontId="13" fillId="2" borderId="4" xfId="4" applyFont="1" applyFill="1" applyBorder="1" applyAlignment="1" applyProtection="1">
      <alignment horizontal="center" vertical="center"/>
    </xf>
    <xf numFmtId="0" fontId="7" fillId="2" borderId="3" xfId="4" applyFont="1" applyFill="1" applyBorder="1" applyAlignment="1" applyProtection="1">
      <alignment horizontal="left" vertical="center"/>
    </xf>
    <xf numFmtId="38" fontId="7" fillId="2" borderId="0" xfId="5" applyFont="1" applyFill="1" applyBorder="1" applyAlignment="1" applyProtection="1">
      <alignment horizontal="center" vertical="center"/>
    </xf>
    <xf numFmtId="0" fontId="7" fillId="2" borderId="41" xfId="4" applyFont="1" applyFill="1" applyBorder="1" applyAlignment="1" applyProtection="1">
      <alignment horizontal="center" vertical="center" shrinkToFit="1"/>
    </xf>
    <xf numFmtId="0" fontId="7" fillId="2" borderId="38" xfId="4" applyFont="1" applyFill="1" applyBorder="1" applyAlignment="1" applyProtection="1"/>
    <xf numFmtId="0" fontId="7" fillId="2" borderId="38" xfId="4" applyFont="1" applyFill="1" applyBorder="1" applyAlignment="1" applyProtection="1">
      <alignment vertical="center"/>
    </xf>
    <xf numFmtId="0" fontId="7" fillId="3" borderId="38" xfId="4" applyFont="1" applyFill="1" applyBorder="1" applyAlignment="1" applyProtection="1">
      <protection locked="0"/>
    </xf>
    <xf numFmtId="0" fontId="7" fillId="2" borderId="1" xfId="4" applyFont="1" applyFill="1" applyBorder="1" applyProtection="1"/>
    <xf numFmtId="181" fontId="7" fillId="2" borderId="42" xfId="1" applyNumberFormat="1" applyFont="1" applyFill="1" applyBorder="1" applyAlignment="1" applyProtection="1"/>
    <xf numFmtId="0" fontId="7" fillId="2" borderId="3" xfId="4" applyFont="1" applyFill="1" applyBorder="1" applyAlignment="1" applyProtection="1"/>
    <xf numFmtId="0" fontId="7" fillId="2" borderId="3" xfId="4" applyFont="1" applyFill="1" applyBorder="1" applyAlignment="1" applyProtection="1">
      <alignment vertical="center"/>
    </xf>
    <xf numFmtId="0" fontId="7" fillId="3" borderId="3" xfId="4" applyFont="1" applyFill="1" applyBorder="1" applyAlignment="1" applyProtection="1">
      <protection locked="0"/>
    </xf>
    <xf numFmtId="0" fontId="7" fillId="2" borderId="4" xfId="4" applyFont="1" applyFill="1" applyBorder="1" applyAlignment="1" applyProtection="1">
      <alignment horizontal="center" vertical="center"/>
    </xf>
    <xf numFmtId="0" fontId="7" fillId="2" borderId="17" xfId="4" applyFont="1" applyFill="1" applyBorder="1" applyAlignment="1" applyProtection="1">
      <alignment horizontal="center" vertical="center"/>
    </xf>
    <xf numFmtId="38" fontId="9" fillId="2" borderId="38" xfId="1" applyFont="1" applyFill="1" applyBorder="1" applyAlignment="1" applyProtection="1">
      <alignment horizontal="center" vertical="center"/>
    </xf>
    <xf numFmtId="0" fontId="7" fillId="2" borderId="3" xfId="4" applyFont="1" applyFill="1" applyBorder="1" applyAlignment="1" applyProtection="1">
      <alignment horizontal="center" vertical="center"/>
    </xf>
    <xf numFmtId="181" fontId="7" fillId="2" borderId="1" xfId="1" applyNumberFormat="1" applyFont="1" applyFill="1" applyBorder="1" applyAlignment="1" applyProtection="1"/>
    <xf numFmtId="181" fontId="7" fillId="2" borderId="64" xfId="1" applyNumberFormat="1" applyFont="1" applyFill="1" applyBorder="1" applyAlignment="1" applyProtection="1">
      <alignment horizontal="right" vertical="center"/>
    </xf>
    <xf numFmtId="38" fontId="7" fillId="2" borderId="65" xfId="5" applyFont="1" applyFill="1" applyBorder="1" applyAlignment="1" applyProtection="1">
      <alignment horizontal="right" vertical="center"/>
    </xf>
    <xf numFmtId="0" fontId="7" fillId="2" borderId="42" xfId="4" applyFont="1" applyFill="1" applyBorder="1" applyAlignment="1" applyProtection="1"/>
    <xf numFmtId="0" fontId="7" fillId="2" borderId="42" xfId="4" applyFont="1" applyFill="1" applyBorder="1" applyAlignment="1" applyProtection="1">
      <alignment vertical="center"/>
    </xf>
    <xf numFmtId="0" fontId="7" fillId="3" borderId="42" xfId="4" applyFont="1" applyFill="1" applyBorder="1" applyAlignment="1" applyProtection="1">
      <protection locked="0"/>
    </xf>
    <xf numFmtId="181" fontId="7" fillId="2" borderId="66" xfId="1" applyNumberFormat="1" applyFont="1" applyFill="1" applyBorder="1" applyAlignment="1" applyProtection="1">
      <alignment horizontal="right" vertical="center"/>
    </xf>
    <xf numFmtId="38" fontId="7" fillId="2" borderId="67" xfId="5" applyFont="1" applyFill="1" applyBorder="1" applyAlignment="1" applyProtection="1">
      <alignment horizontal="right" vertical="center"/>
    </xf>
    <xf numFmtId="0" fontId="7" fillId="2" borderId="49" xfId="4" applyFont="1" applyFill="1" applyBorder="1" applyAlignment="1" applyProtection="1">
      <alignment horizontal="center" vertical="center"/>
    </xf>
    <xf numFmtId="0" fontId="7" fillId="2" borderId="51" xfId="4" applyFont="1" applyFill="1" applyBorder="1" applyAlignment="1" applyProtection="1">
      <alignment horizontal="left" vertical="center"/>
    </xf>
    <xf numFmtId="0" fontId="7" fillId="2" borderId="0" xfId="2" applyFont="1" applyFill="1" applyAlignment="1" applyProtection="1">
      <alignment horizontal="right" vertical="center"/>
    </xf>
    <xf numFmtId="176" fontId="7" fillId="2" borderId="0" xfId="2" applyNumberFormat="1" applyFont="1" applyFill="1" applyAlignment="1" applyProtection="1">
      <alignment horizontal="left" vertical="center" wrapText="1"/>
    </xf>
    <xf numFmtId="0" fontId="7" fillId="3" borderId="10" xfId="2" applyFont="1" applyFill="1" applyBorder="1" applyAlignment="1" applyProtection="1">
      <alignment horizontal="left" vertical="center" wrapText="1"/>
      <protection locked="0"/>
    </xf>
    <xf numFmtId="0" fontId="7" fillId="3" borderId="0" xfId="2" applyFont="1" applyFill="1" applyAlignment="1" applyProtection="1">
      <alignment horizontal="center" vertical="center"/>
      <protection locked="0"/>
    </xf>
    <xf numFmtId="0" fontId="13" fillId="2" borderId="7" xfId="2" applyFont="1" applyFill="1" applyBorder="1" applyAlignment="1" applyProtection="1">
      <alignment horizontal="center" vertical="center" wrapText="1"/>
    </xf>
    <xf numFmtId="0" fontId="13" fillId="2" borderId="10" xfId="2" applyFont="1" applyFill="1" applyBorder="1" applyAlignment="1" applyProtection="1">
      <alignment horizontal="center" vertical="center" wrapText="1"/>
    </xf>
    <xf numFmtId="0" fontId="7" fillId="3" borderId="13" xfId="2" applyFont="1" applyFill="1" applyBorder="1" applyAlignment="1" applyProtection="1">
      <alignment horizontal="left" vertical="center" wrapText="1"/>
      <protection locked="0"/>
    </xf>
    <xf numFmtId="176" fontId="7" fillId="3" borderId="7" xfId="2" applyNumberFormat="1" applyFont="1" applyFill="1" applyBorder="1" applyAlignment="1" applyProtection="1">
      <alignment horizontal="distributed" vertical="center"/>
      <protection locked="0"/>
    </xf>
    <xf numFmtId="176" fontId="7" fillId="3" borderId="10" xfId="2" applyNumberFormat="1" applyFont="1" applyFill="1" applyBorder="1" applyAlignment="1" applyProtection="1">
      <alignment horizontal="distributed" vertical="center"/>
      <protection locked="0"/>
    </xf>
    <xf numFmtId="176" fontId="7" fillId="3" borderId="13" xfId="2" applyNumberFormat="1" applyFont="1" applyFill="1" applyBorder="1" applyAlignment="1" applyProtection="1">
      <alignment horizontal="distributed" vertical="center"/>
      <protection locked="0"/>
    </xf>
    <xf numFmtId="0" fontId="7" fillId="0" borderId="68" xfId="2" applyFont="1" applyBorder="1" applyAlignment="1">
      <alignment horizontal="left" vertical="top" wrapText="1"/>
    </xf>
    <xf numFmtId="0" fontId="7" fillId="0" borderId="69" xfId="2" applyFont="1" applyBorder="1" applyAlignment="1">
      <alignment horizontal="left" vertical="top" wrapText="1"/>
    </xf>
    <xf numFmtId="0" fontId="7" fillId="0" borderId="70" xfId="2" applyFont="1" applyBorder="1" applyAlignment="1">
      <alignment horizontal="left" vertical="top" wrapText="1"/>
    </xf>
    <xf numFmtId="0" fontId="7" fillId="0" borderId="71" xfId="2" applyFont="1" applyBorder="1" applyAlignment="1">
      <alignment horizontal="left" vertical="top" wrapText="1"/>
    </xf>
    <xf numFmtId="0" fontId="7" fillId="0" borderId="72" xfId="2" applyFont="1" applyBorder="1" applyAlignment="1">
      <alignment horizontal="left" vertical="top" wrapText="1"/>
    </xf>
    <xf numFmtId="0" fontId="7" fillId="0" borderId="73" xfId="2" applyFont="1" applyBorder="1" applyAlignment="1">
      <alignment horizontal="left" vertical="top" wrapText="1"/>
    </xf>
    <xf numFmtId="0" fontId="7" fillId="2" borderId="8" xfId="2" applyFont="1" applyFill="1" applyBorder="1" applyAlignment="1" applyProtection="1">
      <alignment horizontal="left" vertical="top"/>
    </xf>
    <xf numFmtId="0" fontId="7" fillId="2" borderId="9" xfId="2" applyFont="1" applyFill="1" applyBorder="1" applyAlignment="1" applyProtection="1">
      <alignment horizontal="left" vertical="top" wrapText="1"/>
    </xf>
    <xf numFmtId="0" fontId="7" fillId="2" borderId="11" xfId="2" applyFont="1" applyFill="1" applyBorder="1" applyAlignment="1" applyProtection="1">
      <alignment horizontal="left" vertical="top"/>
    </xf>
    <xf numFmtId="0" fontId="7" fillId="2" borderId="12" xfId="2" applyFont="1" applyFill="1" applyBorder="1" applyAlignment="1" applyProtection="1">
      <alignment horizontal="left" vertical="top" wrapText="1"/>
    </xf>
    <xf numFmtId="176" fontId="7" fillId="2" borderId="57" xfId="2" applyNumberFormat="1" applyFont="1" applyFill="1" applyBorder="1" applyAlignment="1" applyProtection="1">
      <alignment horizontal="distributed" vertical="center" wrapText="1"/>
    </xf>
    <xf numFmtId="178" fontId="7" fillId="2" borderId="57" xfId="2" applyNumberFormat="1" applyFont="1" applyFill="1" applyBorder="1" applyAlignment="1" applyProtection="1">
      <alignment horizontal="center" vertical="center" wrapText="1"/>
    </xf>
    <xf numFmtId="0" fontId="7" fillId="2" borderId="8" xfId="2" applyFont="1" applyFill="1" applyBorder="1" applyAlignment="1" applyProtection="1">
      <alignment horizontal="center" vertical="center" shrinkToFit="1"/>
    </xf>
    <xf numFmtId="176" fontId="7" fillId="2" borderId="8" xfId="2" applyNumberFormat="1" applyFont="1" applyFill="1" applyBorder="1" applyAlignment="1" applyProtection="1">
      <alignment horizontal="center" vertical="center" wrapText="1"/>
    </xf>
    <xf numFmtId="0" fontId="7" fillId="2" borderId="8" xfId="2" applyFont="1" applyFill="1" applyBorder="1" applyAlignment="1" applyProtection="1">
      <alignment horizontal="left" vertical="center" wrapText="1"/>
    </xf>
    <xf numFmtId="0" fontId="7" fillId="2" borderId="11" xfId="2" applyFont="1" applyFill="1" applyBorder="1" applyAlignment="1" applyProtection="1">
      <alignment horizontal="center" vertical="center" shrinkToFit="1"/>
    </xf>
    <xf numFmtId="176" fontId="7" fillId="2" borderId="11" xfId="2" applyNumberFormat="1" applyFont="1" applyFill="1" applyBorder="1" applyAlignment="1" applyProtection="1">
      <alignment horizontal="center" vertical="center" wrapText="1"/>
    </xf>
    <xf numFmtId="38" fontId="7" fillId="3" borderId="8" xfId="5" applyFont="1" applyFill="1" applyBorder="1" applyAlignment="1" applyProtection="1">
      <alignment horizontal="right" vertical="center" wrapText="1"/>
      <protection locked="0"/>
    </xf>
    <xf numFmtId="38" fontId="7" fillId="3" borderId="11" xfId="5" applyFont="1" applyFill="1" applyBorder="1" applyAlignment="1" applyProtection="1">
      <alignment horizontal="right" vertical="center" wrapText="1"/>
      <protection locked="0"/>
    </xf>
    <xf numFmtId="176" fontId="7" fillId="2" borderId="14" xfId="2" applyNumberFormat="1" applyFont="1" applyFill="1" applyBorder="1" applyAlignment="1" applyProtection="1">
      <alignment horizontal="center" vertical="center" wrapText="1"/>
    </xf>
    <xf numFmtId="0" fontId="7" fillId="2" borderId="57" xfId="2" applyFont="1" applyFill="1" applyBorder="1" applyAlignment="1" applyProtection="1">
      <alignment horizontal="distributed" vertical="center"/>
    </xf>
    <xf numFmtId="0" fontId="6" fillId="2" borderId="57" xfId="2" applyFont="1" applyFill="1" applyBorder="1" applyAlignment="1" applyProtection="1">
      <alignment horizontal="center" vertical="center" shrinkToFit="1"/>
    </xf>
    <xf numFmtId="176" fontId="7" fillId="2" borderId="57" xfId="2" applyNumberFormat="1" applyFont="1" applyFill="1" applyBorder="1" applyAlignment="1" applyProtection="1">
      <alignment horizontal="center" vertical="center" wrapText="1"/>
    </xf>
    <xf numFmtId="0" fontId="7" fillId="2" borderId="14" xfId="2" applyFont="1" applyFill="1" applyBorder="1" applyAlignment="1" applyProtection="1">
      <alignment horizontal="center" vertical="center" shrinkToFit="1"/>
    </xf>
    <xf numFmtId="0" fontId="7" fillId="2" borderId="14" xfId="2" applyFont="1" applyFill="1" applyBorder="1" applyAlignment="1" applyProtection="1">
      <alignment horizontal="left" vertical="top"/>
    </xf>
    <xf numFmtId="0" fontId="7" fillId="2" borderId="15" xfId="2" applyFont="1" applyFill="1" applyBorder="1" applyAlignment="1" applyProtection="1">
      <alignment horizontal="left" vertical="top" wrapText="1"/>
    </xf>
    <xf numFmtId="0" fontId="9" fillId="2" borderId="74" xfId="4" applyFont="1" applyFill="1" applyBorder="1" applyAlignment="1" applyProtection="1">
      <alignment horizontal="left" vertical="center" wrapText="1"/>
    </xf>
    <xf numFmtId="0" fontId="9" fillId="2" borderId="62" xfId="4" applyFont="1" applyFill="1" applyBorder="1" applyAlignment="1" applyProtection="1">
      <alignment horizontal="center" vertical="center"/>
    </xf>
    <xf numFmtId="0" fontId="9" fillId="2" borderId="75" xfId="4" applyFont="1" applyFill="1" applyBorder="1" applyAlignment="1" applyProtection="1">
      <alignment horizontal="center" vertical="center"/>
    </xf>
    <xf numFmtId="0" fontId="9" fillId="2" borderId="39" xfId="4" applyFont="1" applyFill="1" applyBorder="1" applyAlignment="1" applyProtection="1">
      <alignment horizontal="center" vertical="center" wrapText="1"/>
    </xf>
    <xf numFmtId="0" fontId="9" fillId="2" borderId="4" xfId="4" applyFont="1" applyFill="1" applyBorder="1" applyAlignment="1" applyProtection="1">
      <alignment horizontal="center" vertical="center" wrapText="1"/>
    </xf>
    <xf numFmtId="0" fontId="9" fillId="2" borderId="2" xfId="4" applyFont="1" applyFill="1" applyBorder="1" applyAlignment="1" applyProtection="1">
      <alignment horizontal="center" vertical="center" wrapText="1"/>
    </xf>
    <xf numFmtId="0" fontId="9" fillId="2" borderId="41" xfId="4" applyFont="1" applyFill="1" applyBorder="1" applyAlignment="1" applyProtection="1">
      <alignment horizontal="center" vertical="center" wrapText="1"/>
    </xf>
    <xf numFmtId="0" fontId="9" fillId="2" borderId="76" xfId="4" applyFont="1" applyFill="1" applyBorder="1" applyAlignment="1" applyProtection="1">
      <alignment horizontal="center" vertical="center" wrapText="1"/>
    </xf>
    <xf numFmtId="0" fontId="7" fillId="2" borderId="75" xfId="4" applyFont="1" applyFill="1" applyBorder="1" applyAlignment="1" applyProtection="1">
      <alignment horizontal="center" vertical="center" shrinkToFit="1"/>
    </xf>
    <xf numFmtId="0" fontId="7" fillId="3" borderId="38" xfId="4" applyFont="1" applyFill="1" applyBorder="1" applyAlignment="1" applyProtection="1">
      <alignment horizontal="right"/>
      <protection locked="0"/>
    </xf>
    <xf numFmtId="0" fontId="7" fillId="3" borderId="42" xfId="4" applyFont="1" applyFill="1" applyBorder="1" applyAlignment="1" applyProtection="1">
      <alignment horizontal="right"/>
      <protection locked="0"/>
    </xf>
    <xf numFmtId="0" fontId="7" fillId="2" borderId="77" xfId="4" applyFont="1" applyFill="1" applyBorder="1" applyAlignment="1" applyProtection="1">
      <alignment horizontal="center" vertical="center" shrinkToFit="1"/>
    </xf>
    <xf numFmtId="0" fontId="7" fillId="2" borderId="78" xfId="2" applyFont="1" applyFill="1" applyBorder="1" applyAlignment="1" applyProtection="1">
      <alignment horizontal="distributed" vertical="center" wrapText="1"/>
    </xf>
    <xf numFmtId="0" fontId="7" fillId="2" borderId="9" xfId="2" applyFont="1" applyFill="1" applyBorder="1" applyAlignment="1" applyProtection="1">
      <alignment horizontal="distributed" vertical="center" wrapText="1"/>
    </xf>
    <xf numFmtId="0" fontId="7" fillId="2" borderId="0" xfId="2" applyFont="1" applyFill="1" applyBorder="1" applyAlignment="1" applyProtection="1">
      <alignment horizontal="distributed" vertical="center" wrapText="1"/>
    </xf>
    <xf numFmtId="0" fontId="7" fillId="2" borderId="12" xfId="2" applyFont="1" applyFill="1" applyBorder="1" applyAlignment="1" applyProtection="1">
      <alignment horizontal="distributed" vertical="center" wrapText="1"/>
    </xf>
    <xf numFmtId="0" fontId="7" fillId="2" borderId="15" xfId="2" applyFont="1" applyFill="1" applyBorder="1" applyAlignment="1" applyProtection="1">
      <alignment horizontal="distributed" vertical="center" wrapText="1"/>
    </xf>
    <xf numFmtId="0" fontId="7" fillId="2" borderId="16" xfId="2" applyFont="1" applyFill="1" applyBorder="1" applyAlignment="1" applyProtection="1">
      <alignment horizontal="distributed" vertical="center" wrapText="1"/>
    </xf>
    <xf numFmtId="38" fontId="7" fillId="3" borderId="9" xfId="5" applyFont="1" applyFill="1" applyBorder="1" applyAlignment="1" applyProtection="1">
      <alignment horizontal="right" vertical="center" wrapText="1"/>
      <protection locked="0"/>
    </xf>
    <xf numFmtId="0" fontId="7" fillId="2" borderId="78" xfId="2" applyFont="1" applyFill="1" applyBorder="1" applyProtection="1">
      <alignment vertical="center"/>
    </xf>
    <xf numFmtId="38" fontId="7" fillId="3" borderId="12" xfId="5" applyFont="1" applyFill="1" applyBorder="1" applyAlignment="1" applyProtection="1">
      <alignment horizontal="right" vertical="center" wrapText="1"/>
      <protection locked="0"/>
    </xf>
    <xf numFmtId="0" fontId="6" fillId="2" borderId="57" xfId="2" applyFont="1" applyFill="1" applyBorder="1" applyAlignment="1" applyProtection="1">
      <alignment horizontal="left" vertical="center" shrinkToFit="1"/>
    </xf>
    <xf numFmtId="38" fontId="7" fillId="2" borderId="79" xfId="5" applyFont="1" applyFill="1" applyBorder="1" applyAlignment="1" applyProtection="1">
      <alignment horizontal="right" vertical="center"/>
    </xf>
    <xf numFmtId="38" fontId="7" fillId="2" borderId="0" xfId="5" applyFont="1" applyFill="1" applyBorder="1" applyAlignment="1" applyProtection="1">
      <alignment horizontal="right" vertical="center"/>
    </xf>
    <xf numFmtId="0" fontId="7" fillId="2" borderId="12" xfId="2" applyFont="1" applyFill="1" applyBorder="1" applyAlignment="1" applyProtection="1">
      <alignment horizontal="left" vertical="center" wrapText="1"/>
    </xf>
    <xf numFmtId="0" fontId="7" fillId="2" borderId="79" xfId="2" applyFont="1" applyFill="1" applyBorder="1" applyProtection="1">
      <alignment vertical="center"/>
    </xf>
    <xf numFmtId="0" fontId="7" fillId="2" borderId="0" xfId="2" applyFont="1" applyFill="1" applyBorder="1" applyProtection="1">
      <alignment vertical="center"/>
    </xf>
    <xf numFmtId="0" fontId="7" fillId="2" borderId="15" xfId="2" applyFont="1" applyFill="1" applyBorder="1" applyAlignment="1" applyProtection="1">
      <alignment horizontal="left" vertical="center" wrapText="1"/>
    </xf>
    <xf numFmtId="0" fontId="7" fillId="2" borderId="16" xfId="2" applyFont="1" applyFill="1" applyBorder="1" applyProtection="1">
      <alignment vertical="center"/>
    </xf>
    <xf numFmtId="0" fontId="15" fillId="2" borderId="0" xfId="2" applyFont="1" applyFill="1" applyAlignment="1" applyProtection="1">
      <alignment horizontal="center" vertical="center"/>
    </xf>
    <xf numFmtId="0" fontId="16" fillId="2" borderId="0" xfId="2" applyFont="1" applyFill="1" applyAlignment="1" applyProtection="1">
      <alignment horizontal="right" vertical="center"/>
    </xf>
    <xf numFmtId="0" fontId="6" fillId="2" borderId="80" xfId="2" applyFont="1" applyFill="1" applyBorder="1" applyProtection="1">
      <alignment vertical="center"/>
    </xf>
    <xf numFmtId="0" fontId="7" fillId="2" borderId="18" xfId="2" applyFont="1" applyFill="1" applyBorder="1" applyAlignment="1" applyProtection="1">
      <alignment horizontal="distributed" vertical="center"/>
    </xf>
    <xf numFmtId="0" fontId="7" fillId="2" borderId="19" xfId="2" applyFont="1" applyFill="1" applyBorder="1" applyAlignment="1" applyProtection="1">
      <alignment horizontal="distributed" vertical="center"/>
    </xf>
    <xf numFmtId="0" fontId="7" fillId="2" borderId="20" xfId="2" applyFont="1" applyFill="1" applyBorder="1" applyAlignment="1" applyProtection="1">
      <alignment horizontal="distributed" vertical="center"/>
    </xf>
    <xf numFmtId="0" fontId="7" fillId="2" borderId="81" xfId="2" applyFont="1" applyFill="1" applyBorder="1" applyAlignment="1" applyProtection="1">
      <alignment horizontal="center" vertical="center"/>
    </xf>
    <xf numFmtId="0" fontId="7" fillId="2" borderId="82" xfId="2" applyFont="1" applyFill="1" applyBorder="1" applyAlignment="1" applyProtection="1">
      <alignment horizontal="center" vertical="center"/>
    </xf>
    <xf numFmtId="0" fontId="7" fillId="2" borderId="83" xfId="2" applyFont="1" applyFill="1" applyBorder="1" applyAlignment="1" applyProtection="1">
      <alignment horizontal="center" vertical="center"/>
    </xf>
    <xf numFmtId="0" fontId="7" fillId="2" borderId="84" xfId="2" applyFont="1" applyFill="1" applyBorder="1" applyAlignment="1" applyProtection="1">
      <alignment horizontal="center" vertical="center"/>
    </xf>
    <xf numFmtId="0" fontId="7" fillId="2" borderId="85" xfId="2" applyFont="1" applyFill="1" applyBorder="1" applyAlignment="1" applyProtection="1">
      <alignment horizontal="center" vertical="center"/>
    </xf>
    <xf numFmtId="0" fontId="7" fillId="2" borderId="86" xfId="2" applyFont="1" applyFill="1" applyBorder="1" applyAlignment="1" applyProtection="1">
      <alignment horizontal="center" vertical="center"/>
    </xf>
    <xf numFmtId="0" fontId="7" fillId="2" borderId="87" xfId="2" applyFont="1" applyFill="1" applyBorder="1" applyAlignment="1" applyProtection="1">
      <alignment horizontal="center" vertical="center"/>
    </xf>
    <xf numFmtId="0" fontId="7" fillId="2" borderId="88" xfId="2" applyFont="1" applyFill="1" applyBorder="1" applyAlignment="1" applyProtection="1">
      <alignment horizontal="center" vertical="center"/>
    </xf>
    <xf numFmtId="0" fontId="17" fillId="2" borderId="0" xfId="2" applyFont="1" applyFill="1" applyAlignment="1" applyProtection="1">
      <alignment horizontal="center" vertical="center"/>
    </xf>
    <xf numFmtId="0" fontId="7" fillId="2" borderId="25" xfId="2" applyFont="1" applyFill="1" applyBorder="1" applyAlignment="1" applyProtection="1">
      <alignment horizontal="distributed" vertical="center"/>
    </xf>
    <xf numFmtId="0" fontId="7" fillId="2" borderId="1" xfId="2" applyFont="1" applyFill="1" applyBorder="1" applyAlignment="1" applyProtection="1">
      <alignment horizontal="distributed" vertical="center"/>
    </xf>
    <xf numFmtId="0" fontId="7" fillId="2" borderId="28" xfId="2" applyFont="1" applyFill="1" applyBorder="1" applyAlignment="1" applyProtection="1">
      <alignment horizontal="distributed" vertical="center"/>
    </xf>
    <xf numFmtId="0" fontId="7" fillId="2" borderId="89" xfId="2" applyFont="1" applyFill="1" applyBorder="1" applyAlignment="1" applyProtection="1">
      <alignment horizontal="center" vertical="center"/>
    </xf>
    <xf numFmtId="0" fontId="7" fillId="2" borderId="90" xfId="2" applyFont="1" applyFill="1" applyBorder="1" applyAlignment="1" applyProtection="1">
      <alignment horizontal="center" vertical="center"/>
    </xf>
    <xf numFmtId="0" fontId="7" fillId="2" borderId="91" xfId="2" applyFont="1" applyFill="1" applyBorder="1" applyAlignment="1" applyProtection="1">
      <alignment horizontal="center" vertical="center"/>
    </xf>
    <xf numFmtId="0" fontId="7" fillId="2" borderId="92" xfId="2" applyFont="1" applyFill="1" applyBorder="1" applyAlignment="1" applyProtection="1">
      <alignment horizontal="center" vertical="center"/>
    </xf>
    <xf numFmtId="0" fontId="7" fillId="2" borderId="58" xfId="2" applyFont="1" applyFill="1" applyBorder="1" applyAlignment="1" applyProtection="1">
      <alignment horizontal="center" vertical="center"/>
    </xf>
    <xf numFmtId="0" fontId="7" fillId="2" borderId="57" xfId="2" applyFont="1" applyFill="1" applyBorder="1" applyAlignment="1" applyProtection="1">
      <alignment horizontal="center" vertical="center"/>
    </xf>
    <xf numFmtId="0" fontId="7" fillId="2" borderId="93" xfId="2" applyFont="1" applyFill="1" applyBorder="1" applyAlignment="1" applyProtection="1">
      <alignment horizontal="center" vertical="center"/>
    </xf>
    <xf numFmtId="0" fontId="7" fillId="2" borderId="94" xfId="2" applyFont="1" applyFill="1" applyBorder="1" applyAlignment="1" applyProtection="1">
      <alignment horizontal="center" vertical="center"/>
    </xf>
    <xf numFmtId="0" fontId="13" fillId="2" borderId="25" xfId="2" applyFont="1" applyFill="1" applyBorder="1" applyAlignment="1" applyProtection="1">
      <alignment horizontal="left" vertical="center"/>
    </xf>
    <xf numFmtId="0" fontId="13" fillId="2" borderId="1" xfId="2" applyFont="1" applyFill="1" applyBorder="1" applyAlignment="1" applyProtection="1">
      <alignment horizontal="left" vertical="center"/>
    </xf>
    <xf numFmtId="0" fontId="18" fillId="3" borderId="1" xfId="2" applyFont="1" applyFill="1" applyBorder="1" applyAlignment="1" applyProtection="1">
      <alignment horizontal="left" vertical="center" wrapText="1"/>
      <protection locked="0"/>
    </xf>
    <xf numFmtId="0" fontId="13" fillId="2" borderId="1" xfId="2" applyFont="1" applyFill="1" applyBorder="1" applyAlignment="1" applyProtection="1">
      <alignment horizontal="left" vertical="center" wrapText="1"/>
    </xf>
    <xf numFmtId="0" fontId="13" fillId="2" borderId="28" xfId="2" applyFont="1" applyFill="1" applyBorder="1" applyAlignment="1" applyProtection="1">
      <alignment horizontal="left" vertical="center" wrapText="1"/>
    </xf>
    <xf numFmtId="0" fontId="7" fillId="2" borderId="95" xfId="2" applyFont="1" applyFill="1" applyBorder="1" applyAlignment="1" applyProtection="1">
      <alignment horizontal="center" vertical="center"/>
    </xf>
    <xf numFmtId="0" fontId="7" fillId="2" borderId="96" xfId="2" applyFont="1" applyFill="1" applyBorder="1" applyAlignment="1" applyProtection="1">
      <alignment horizontal="center" vertical="center"/>
    </xf>
    <xf numFmtId="0" fontId="7" fillId="2" borderId="97" xfId="2" applyFont="1" applyFill="1" applyBorder="1" applyAlignment="1" applyProtection="1">
      <alignment horizontal="center" vertical="center"/>
    </xf>
    <xf numFmtId="0" fontId="7" fillId="2" borderId="98" xfId="2" applyFont="1" applyFill="1" applyBorder="1" applyAlignment="1" applyProtection="1">
      <alignment horizontal="center" vertical="center"/>
    </xf>
    <xf numFmtId="0" fontId="7" fillId="2" borderId="99" xfId="2" applyFont="1" applyFill="1" applyBorder="1" applyAlignment="1" applyProtection="1">
      <alignment horizontal="center" vertical="center"/>
    </xf>
    <xf numFmtId="0" fontId="7" fillId="2" borderId="89" xfId="2" applyFont="1" applyFill="1" applyBorder="1" applyAlignment="1" applyProtection="1">
      <alignment horizontal="left" vertical="center" wrapText="1"/>
    </xf>
    <xf numFmtId="0" fontId="7" fillId="2" borderId="90" xfId="2" applyFont="1" applyFill="1" applyBorder="1" applyAlignment="1" applyProtection="1">
      <alignment horizontal="left" vertical="center" wrapText="1"/>
    </xf>
    <xf numFmtId="0" fontId="7" fillId="2" borderId="100" xfId="2" applyFont="1" applyFill="1" applyBorder="1" applyAlignment="1" applyProtection="1">
      <alignment horizontal="left" vertical="center" wrapText="1"/>
    </xf>
    <xf numFmtId="0" fontId="7" fillId="3" borderId="26" xfId="2" applyFont="1" applyFill="1" applyBorder="1" applyAlignment="1" applyProtection="1">
      <alignment horizontal="center" vertical="center"/>
      <protection locked="0"/>
    </xf>
    <xf numFmtId="0" fontId="7" fillId="3" borderId="30" xfId="2" applyFont="1" applyFill="1" applyBorder="1" applyAlignment="1" applyProtection="1">
      <alignment horizontal="center" vertical="center"/>
      <protection locked="0"/>
    </xf>
    <xf numFmtId="0" fontId="16" fillId="2" borderId="27" xfId="2" applyFont="1" applyFill="1" applyBorder="1" applyAlignment="1" applyProtection="1">
      <alignment horizontal="center" vertical="center"/>
    </xf>
    <xf numFmtId="0" fontId="7" fillId="2" borderId="27" xfId="2" applyFont="1" applyFill="1" applyBorder="1" applyAlignment="1" applyProtection="1">
      <alignment horizontal="center" vertical="center"/>
    </xf>
    <xf numFmtId="0" fontId="7" fillId="3" borderId="27" xfId="2" applyFont="1" applyFill="1" applyBorder="1" applyAlignment="1" applyProtection="1">
      <alignment horizontal="center" vertical="center"/>
      <protection locked="0"/>
    </xf>
    <xf numFmtId="0" fontId="7" fillId="3" borderId="15" xfId="2" applyFont="1" applyFill="1" applyBorder="1" applyAlignment="1" applyProtection="1">
      <alignment horizontal="left" vertical="center"/>
      <protection locked="0"/>
    </xf>
    <xf numFmtId="0" fontId="7" fillId="3" borderId="101" xfId="2" applyFont="1" applyFill="1" applyBorder="1" applyAlignment="1" applyProtection="1">
      <alignment horizontal="left" vertical="center"/>
      <protection locked="0"/>
    </xf>
    <xf numFmtId="0" fontId="7" fillId="3" borderId="0" xfId="2" applyFont="1" applyFill="1" applyBorder="1" applyAlignment="1" applyProtection="1">
      <alignment horizontal="center" vertical="center"/>
      <protection locked="0"/>
    </xf>
    <xf numFmtId="0" fontId="16" fillId="2" borderId="2" xfId="2" applyFont="1" applyFill="1" applyBorder="1" applyAlignment="1" applyProtection="1">
      <alignment horizontal="center" vertical="center"/>
    </xf>
    <xf numFmtId="0" fontId="7" fillId="3" borderId="2" xfId="2" applyFont="1" applyFill="1" applyBorder="1" applyAlignment="1" applyProtection="1">
      <alignment horizontal="center" vertical="center"/>
      <protection locked="0"/>
    </xf>
    <xf numFmtId="0" fontId="7" fillId="3" borderId="102" xfId="2" applyFont="1" applyFill="1" applyBorder="1" applyAlignment="1" applyProtection="1">
      <alignment horizontal="left" vertical="center"/>
      <protection locked="0"/>
    </xf>
    <xf numFmtId="0" fontId="7" fillId="3" borderId="94" xfId="2" applyFont="1" applyFill="1" applyBorder="1" applyAlignment="1" applyProtection="1">
      <alignment horizontal="left" vertical="center"/>
      <protection locked="0"/>
    </xf>
    <xf numFmtId="49" fontId="16" fillId="3" borderId="2" xfId="2" applyNumberFormat="1" applyFont="1" applyFill="1" applyBorder="1" applyAlignment="1" applyProtection="1">
      <alignment horizontal="center" vertical="center"/>
      <protection locked="0"/>
    </xf>
    <xf numFmtId="0" fontId="7" fillId="2" borderId="1" xfId="2" applyFont="1" applyFill="1" applyBorder="1" applyAlignment="1" applyProtection="1">
      <alignment horizontal="center" vertical="center"/>
    </xf>
    <xf numFmtId="0" fontId="7" fillId="3" borderId="35" xfId="2" applyFont="1" applyFill="1" applyBorder="1" applyAlignment="1" applyProtection="1">
      <alignment horizontal="center" vertical="center"/>
      <protection locked="0"/>
    </xf>
    <xf numFmtId="0" fontId="7" fillId="2" borderId="36" xfId="2" applyFont="1" applyFill="1" applyBorder="1" applyAlignment="1" applyProtection="1">
      <alignment horizontal="center" vertical="center"/>
    </xf>
    <xf numFmtId="0" fontId="16" fillId="2" borderId="2" xfId="2" applyFont="1" applyFill="1" applyBorder="1" applyAlignment="1" applyProtection="1">
      <alignment vertical="center"/>
    </xf>
    <xf numFmtId="0" fontId="7" fillId="2" borderId="103" xfId="2" applyFont="1" applyFill="1" applyBorder="1" applyAlignment="1" applyProtection="1">
      <alignment horizontal="center" vertical="center"/>
    </xf>
    <xf numFmtId="0" fontId="7" fillId="2" borderId="104" xfId="2" applyFont="1" applyFill="1" applyBorder="1" applyAlignment="1" applyProtection="1">
      <alignment horizontal="center" vertical="center"/>
    </xf>
    <xf numFmtId="0" fontId="7" fillId="2" borderId="26" xfId="2" applyFont="1" applyFill="1" applyBorder="1" applyAlignment="1" applyProtection="1">
      <alignment horizontal="center" vertical="center"/>
    </xf>
    <xf numFmtId="0" fontId="7" fillId="2" borderId="30" xfId="2" applyFont="1" applyFill="1" applyBorder="1" applyAlignment="1" applyProtection="1">
      <alignment horizontal="center" vertical="center"/>
    </xf>
    <xf numFmtId="0" fontId="7" fillId="2" borderId="102" xfId="2" applyFont="1" applyFill="1" applyBorder="1" applyAlignment="1" applyProtection="1">
      <alignment horizontal="center" vertical="center"/>
    </xf>
    <xf numFmtId="0" fontId="7" fillId="2" borderId="91" xfId="2" applyFont="1" applyFill="1" applyBorder="1" applyAlignment="1" applyProtection="1">
      <alignment horizontal="left" vertical="center" wrapText="1"/>
    </xf>
    <xf numFmtId="0" fontId="7" fillId="2" borderId="2" xfId="2" applyFont="1" applyFill="1" applyBorder="1" applyAlignment="1" applyProtection="1">
      <alignment horizontal="center" vertical="center"/>
    </xf>
    <xf numFmtId="0" fontId="7" fillId="2" borderId="1" xfId="2" applyFont="1" applyFill="1" applyBorder="1" applyAlignment="1" applyProtection="1">
      <alignment horizontal="center" vertical="center"/>
      <protection locked="0"/>
    </xf>
    <xf numFmtId="176" fontId="7" fillId="2" borderId="0" xfId="2" applyNumberFormat="1" applyFont="1" applyFill="1" applyAlignment="1" applyProtection="1">
      <alignment vertical="center" shrinkToFit="1"/>
    </xf>
    <xf numFmtId="0" fontId="7" fillId="2" borderId="35" xfId="2" applyFont="1" applyFill="1" applyBorder="1" applyAlignment="1" applyProtection="1">
      <alignment horizontal="center" vertical="center"/>
    </xf>
    <xf numFmtId="0" fontId="7" fillId="2" borderId="105" xfId="2" applyFont="1" applyFill="1" applyBorder="1" applyAlignment="1" applyProtection="1">
      <alignment horizontal="center" vertical="center"/>
    </xf>
    <xf numFmtId="0" fontId="7" fillId="3" borderId="106" xfId="2" applyFont="1" applyFill="1" applyBorder="1" applyAlignment="1" applyProtection="1">
      <alignment horizontal="center" vertical="center"/>
      <protection locked="0"/>
    </xf>
    <xf numFmtId="0" fontId="7" fillId="3" borderId="91" xfId="2" applyFont="1" applyFill="1" applyBorder="1" applyAlignment="1" applyProtection="1">
      <alignment horizontal="center" vertical="center"/>
      <protection locked="0"/>
    </xf>
    <xf numFmtId="176" fontId="7" fillId="2" borderId="0" xfId="2" applyNumberFormat="1" applyFont="1" applyFill="1" applyAlignment="1" applyProtection="1">
      <alignment horizontal="right" vertical="center" shrinkToFit="1"/>
    </xf>
    <xf numFmtId="0" fontId="13" fillId="3" borderId="1" xfId="2" applyFont="1" applyFill="1" applyBorder="1" applyAlignment="1" applyProtection="1">
      <alignment horizontal="left" vertical="center"/>
      <protection locked="0"/>
    </xf>
    <xf numFmtId="0" fontId="13" fillId="3" borderId="28" xfId="2" applyFont="1" applyFill="1" applyBorder="1" applyAlignment="1" applyProtection="1">
      <alignment horizontal="left" vertical="center"/>
      <protection locked="0"/>
    </xf>
    <xf numFmtId="0" fontId="13" fillId="2" borderId="47" xfId="2" applyFont="1" applyFill="1" applyBorder="1" applyAlignment="1" applyProtection="1">
      <alignment horizontal="left" vertical="center"/>
    </xf>
    <xf numFmtId="0" fontId="13" fillId="2" borderId="48" xfId="2" applyFont="1" applyFill="1" applyBorder="1" applyAlignment="1" applyProtection="1">
      <alignment horizontal="left" vertical="center"/>
    </xf>
    <xf numFmtId="0" fontId="13" fillId="3" borderId="48" xfId="2" applyFont="1" applyFill="1" applyBorder="1" applyAlignment="1" applyProtection="1">
      <alignment horizontal="left" vertical="center"/>
      <protection locked="0"/>
    </xf>
    <xf numFmtId="0" fontId="13" fillId="3" borderId="56" xfId="2" applyFont="1" applyFill="1" applyBorder="1" applyAlignment="1" applyProtection="1">
      <alignment horizontal="left" vertical="center"/>
      <protection locked="0"/>
    </xf>
    <xf numFmtId="0" fontId="7" fillId="2" borderId="107" xfId="2" applyFont="1" applyFill="1" applyBorder="1" applyAlignment="1" applyProtection="1">
      <alignment horizontal="left" vertical="center" wrapText="1"/>
    </xf>
    <xf numFmtId="0" fontId="7" fillId="2" borderId="108" xfId="2" applyFont="1" applyFill="1" applyBorder="1" applyAlignment="1" applyProtection="1">
      <alignment horizontal="left" vertical="center" wrapText="1"/>
    </xf>
    <xf numFmtId="0" fontId="7" fillId="2" borderId="109" xfId="2" applyFont="1" applyFill="1" applyBorder="1" applyAlignment="1" applyProtection="1">
      <alignment horizontal="left" vertical="center" wrapText="1"/>
    </xf>
    <xf numFmtId="0" fontId="7" fillId="3" borderId="55" xfId="2" applyFont="1" applyFill="1" applyBorder="1" applyAlignment="1" applyProtection="1">
      <alignment horizontal="center" vertical="center"/>
      <protection locked="0"/>
    </xf>
    <xf numFmtId="0" fontId="16" fillId="2" borderId="50" xfId="2" applyFont="1" applyFill="1" applyBorder="1" applyAlignment="1" applyProtection="1">
      <alignment vertical="center"/>
    </xf>
    <xf numFmtId="0" fontId="7" fillId="3" borderId="110" xfId="2" applyFont="1" applyFill="1" applyBorder="1" applyAlignment="1" applyProtection="1">
      <alignment horizontal="center" vertical="center"/>
      <protection locked="0"/>
    </xf>
    <xf numFmtId="0" fontId="7" fillId="3" borderId="109" xfId="2" applyFont="1" applyFill="1" applyBorder="1" applyAlignment="1" applyProtection="1">
      <alignment horizontal="center" vertical="center"/>
      <protection locked="0"/>
    </xf>
    <xf numFmtId="0" fontId="7" fillId="3" borderId="50" xfId="2" applyFont="1" applyFill="1" applyBorder="1" applyAlignment="1" applyProtection="1">
      <alignment horizontal="center" vertical="center"/>
      <protection locked="0"/>
    </xf>
    <xf numFmtId="0" fontId="7" fillId="3" borderId="111" xfId="2" applyFont="1" applyFill="1" applyBorder="1" applyAlignment="1" applyProtection="1">
      <alignment horizontal="left" vertical="center"/>
      <protection locked="0"/>
    </xf>
    <xf numFmtId="0" fontId="7" fillId="3" borderId="112" xfId="2" applyFont="1" applyFill="1" applyBorder="1" applyAlignment="1" applyProtection="1">
      <alignment horizontal="left" vertical="center"/>
      <protection locked="0"/>
    </xf>
    <xf numFmtId="0" fontId="13" fillId="2" borderId="0" xfId="2" applyFont="1" applyFill="1" applyAlignment="1" applyProtection="1">
      <alignment horizontal="left" vertical="center"/>
    </xf>
    <xf numFmtId="0" fontId="6" fillId="2" borderId="0" xfId="2" applyFont="1" applyFill="1" applyAlignment="1" applyProtection="1">
      <alignment horizontal="left" vertical="center" wrapText="1"/>
    </xf>
    <xf numFmtId="0" fontId="6" fillId="2" borderId="0" xfId="2" applyFont="1" applyFill="1" applyAlignment="1" applyProtection="1">
      <alignment horizontal="center" vertical="center"/>
    </xf>
    <xf numFmtId="0" fontId="6" fillId="2" borderId="0" xfId="2" applyFont="1" applyFill="1" applyAlignment="1" applyProtection="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4">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H12" totalsRowShown="0" headerRowBorderDxfId="33" tableBorderDxfId="32" totalsRowBorderDxfId="31">
  <autoFilter ref="H9:H12"/>
  <tableColumns count="1">
    <tableColumn id="1" name="松江市新製品・新技術開発支援事業補助金" dataDxfId="30"/>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29" tableBorderDxfId="28" totalsRowBorderDxfId="27">
  <autoFilter ref="C9:C11"/>
  <tableColumns count="1">
    <tableColumn id="1" name="松江市環境負荷軽減活動支援事業補助金" dataDxfId="26"/>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5" tableBorderDxfId="24" totalsRowBorderDxfId="23">
  <autoFilter ref="G9:G12"/>
  <tableColumns count="1">
    <tableColumn id="1" name="松江市販路開拓支援事業補助金" dataDxfId="22"/>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1" tableBorderDxfId="20" totalsRowBorderDxfId="19">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8" tableBorderDxfId="17" totalsRowBorderDxfId="16">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5" tableBorderDxfId="14" totalsRowBorderDxfId="13">
  <autoFilter ref="F9:F10"/>
  <tableColumns count="1">
    <tableColumn id="1" name="松江市職場改善活動支援事業補助金" dataDxfId="12"/>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1" tableBorderDxfId="10" totalsRowBorderDxfId="9">
  <autoFilter ref="E9:E10"/>
  <tableColumns count="1">
    <tableColumn id="1" name="松江市人材確保支援事業補助金" dataDxfId="8"/>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7" tableBorderDxfId="6" totalsRowBorderDxfId="5">
  <autoFilter ref="D9:D11"/>
  <tableColumns count="1">
    <tableColumn id="1" name="松江市人材育成支援事業補助金" dataDxfId="4"/>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I9:I10" totalsRowShown="0" headerRowBorderDxfId="3" tableBorderDxfId="2" totalsRowBorderDxfId="1">
  <autoFilter ref="I9:I10"/>
  <tableColumns count="1">
    <tableColumn id="1" name="松江市小規模企業者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printerSettings" Target="../printerSettings/printerSettings13.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printerSettings" Target="../printerSettings/printerSettings16.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printerSettings" Target="../printerSettings/printerSettings19.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printerSettings" Target="../printerSettings/printerSettings21.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printerSettings" Target="../printerSettings/printerSettings10.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8"/>
  <sheetViews>
    <sheetView topLeftCell="C3" workbookViewId="0">
      <selection activeCell="E8" sqref="E8"/>
    </sheetView>
  </sheetViews>
  <sheetFormatPr defaultRowHeight="18.75"/>
  <cols>
    <col min="2" max="4" width="45.625" customWidth="1"/>
    <col min="5" max="5" width="70.625" customWidth="1"/>
    <col min="6" max="12" width="45.625" customWidth="1"/>
  </cols>
  <sheetData>
    <row r="1" spans="1:5">
      <c r="A1" s="1" t="s">
        <v>109</v>
      </c>
      <c r="B1" s="1" t="s">
        <v>110</v>
      </c>
      <c r="C1" s="1" t="s">
        <v>111</v>
      </c>
      <c r="D1" s="1" t="s">
        <v>83</v>
      </c>
      <c r="E1" s="1" t="s">
        <v>94</v>
      </c>
    </row>
    <row r="2" spans="1:5" ht="93.75">
      <c r="A2" s="1">
        <v>1</v>
      </c>
      <c r="B2" s="1" t="s">
        <v>112</v>
      </c>
      <c r="C2" s="1" t="s">
        <v>114</v>
      </c>
      <c r="D2" s="2" t="s">
        <v>249</v>
      </c>
      <c r="E2" s="2" t="str">
        <v xml:space="preserve">１．事業報告書
２．補助対象経費に係る請求明細の分かるもの
３．領収書等補助対象経費の支払いが完了したことが分かるもの
</v>
      </c>
    </row>
    <row r="3" spans="1:5" ht="93.75">
      <c r="A3" s="1">
        <v>2</v>
      </c>
      <c r="B3" s="1" t="s">
        <v>112</v>
      </c>
      <c r="C3" s="1" t="s">
        <v>115</v>
      </c>
      <c r="D3" s="2" t="s">
        <v>249</v>
      </c>
      <c r="E3" s="2" t="str">
        <v xml:space="preserve">１．事業報告書
２．補助対象経費に係る請求明細の分かるもの
３．領収書等補助対象経費の支払いが完了したことが分かるもの
</v>
      </c>
    </row>
    <row r="4" spans="1:5" ht="93.75">
      <c r="A4" s="1">
        <v>3</v>
      </c>
      <c r="B4" s="1" t="s">
        <v>116</v>
      </c>
      <c r="C4" s="1" t="s">
        <v>130</v>
      </c>
      <c r="D4" s="2" t="s">
        <v>251</v>
      </c>
      <c r="E4" s="2" t="str">
        <v xml:space="preserve">１．事業報告書
２．補助対象経費に係る請求明細の分かるもの
３．領収書等補助対象経費の支払いが完了したことが分かるもの
</v>
      </c>
    </row>
    <row r="5" spans="1:5" ht="75">
      <c r="A5" s="1">
        <v>4</v>
      </c>
      <c r="B5" s="1" t="s">
        <v>116</v>
      </c>
      <c r="C5" s="1" t="s">
        <v>132</v>
      </c>
      <c r="D5" s="2" t="s">
        <v>131</v>
      </c>
      <c r="E5" s="2" t="str">
        <v xml:space="preserve">１．事業報告書
２．補助対象経費に係る請求明細の分かるもの
３．領収書等補助対象経費の支払いが完了したことが分かるもの
</v>
      </c>
    </row>
    <row r="6" spans="1:5" ht="75">
      <c r="A6" s="1">
        <v>5</v>
      </c>
      <c r="B6" s="1" t="s">
        <v>118</v>
      </c>
      <c r="C6" s="1" t="s">
        <v>133</v>
      </c>
      <c r="D6" s="2" t="s">
        <v>252</v>
      </c>
      <c r="E6" s="2" t="str">
        <v xml:space="preserve">１．事業報告書
２．補助対象経費に係る請求明細の分かるもの
３．領収書等補助対象経費の支払いが完了したことが分かるもの
</v>
      </c>
    </row>
    <row r="7" spans="1:5" ht="75">
      <c r="A7" s="1">
        <v>6</v>
      </c>
      <c r="B7" s="1" t="s">
        <v>118</v>
      </c>
      <c r="C7" s="1" t="s">
        <v>154</v>
      </c>
      <c r="D7" s="2" t="s">
        <v>252</v>
      </c>
      <c r="E7" s="2" t="str">
        <v xml:space="preserve">１．事業報告書
２．補助対象経費に係る請求明細の分かるもの
３．領収書等補助対象経費の支払いが完了したことが分かるもの
</v>
      </c>
    </row>
    <row r="8" spans="1:5" ht="112.5">
      <c r="A8" s="1">
        <v>7</v>
      </c>
      <c r="B8" s="1" t="s">
        <v>121</v>
      </c>
      <c r="C8" s="1" t="s">
        <v>134</v>
      </c>
      <c r="D8" s="2" t="s">
        <v>152</v>
      </c>
      <c r="E8" s="2" t="str">
        <v xml:space="preserve">１．事業報告書
２．人材育成報告書
３．補助事業の実施が確認できる資料
４．補助対象経費に係る請求明細の分かるもの
５．領収書等補助対象経費の支払いが分かるもの
</v>
      </c>
    </row>
    <row r="9" spans="1:5" ht="112.5">
      <c r="A9" s="1">
        <v>8</v>
      </c>
      <c r="B9" s="1" t="s">
        <v>121</v>
      </c>
      <c r="C9" s="1" t="s">
        <v>135</v>
      </c>
      <c r="D9" s="2" t="s">
        <v>152</v>
      </c>
      <c r="E9" s="2" t="str">
        <v xml:space="preserve">１．事業報告書
２．人材育成報告書
３．補助事業の実施が確認できる資料
４．補助対象経費に係る請求明細の分かるもの
５．領収書等補助対象経費の支払いが分かるもの
</v>
      </c>
    </row>
    <row r="10" spans="1:5" ht="93.75">
      <c r="A10" s="1">
        <v>9</v>
      </c>
      <c r="B10" s="1" t="s">
        <v>123</v>
      </c>
      <c r="C10" s="1" t="s">
        <v>136</v>
      </c>
      <c r="D10" s="2" t="s">
        <v>253</v>
      </c>
      <c r="E10" s="2" t="str">
        <v xml:space="preserve">１．事業報告書
２．補助事業の実施が確認できる資料
３．補助対象経費に係る請求明細の分かるもの
４．領収書等補助対象経費の支払いが完了したことが分かるもの
</v>
      </c>
    </row>
    <row r="11" spans="1:5" ht="75">
      <c r="A11" s="1">
        <v>10</v>
      </c>
      <c r="B11" s="1" t="s">
        <v>119</v>
      </c>
      <c r="C11" s="1" t="s">
        <v>138</v>
      </c>
      <c r="D11" s="2" t="s">
        <v>126</v>
      </c>
      <c r="E11" s="2" t="str">
        <v xml:space="preserve">１．事業報告書
２．補助対象経費に係る請求明細の分かるもの
３．領収書等補助対象経費の支払いが完了したことが分かるもの
</v>
      </c>
    </row>
    <row r="12" spans="1:5" ht="93.75">
      <c r="A12" s="1">
        <v>11</v>
      </c>
      <c r="B12" s="1" t="s">
        <v>125</v>
      </c>
      <c r="C12" s="1" t="s">
        <v>139</v>
      </c>
      <c r="D12" s="2" t="s">
        <v>252</v>
      </c>
      <c r="E12" s="2" t="str">
        <v xml:space="preserve">１．事業報告書
２．補助事業の実施が確認できる資料
３．補助対象経費に係る請求明細の分かるもの
４．領収書等補助対象経費の支払いが完了したことが分かるもの
</v>
      </c>
    </row>
    <row r="13" spans="1:5" ht="93.75">
      <c r="A13" s="1">
        <v>12</v>
      </c>
      <c r="B13" s="1" t="s">
        <v>125</v>
      </c>
      <c r="C13" s="1" t="s">
        <v>140</v>
      </c>
      <c r="D13" s="2" t="s">
        <v>252</v>
      </c>
      <c r="E13" s="2" t="str">
        <v xml:space="preserve">１．事業報告書
２．補助事業の実施が確認できる資料
３．補助対象経費に係る請求明細の分かるもの
４．領収書等補助対象経費の支払いが完了したことが分かるもの
</v>
      </c>
    </row>
    <row r="14" spans="1:5" ht="93.75">
      <c r="A14" s="1">
        <v>13</v>
      </c>
      <c r="B14" s="1" t="s">
        <v>125</v>
      </c>
      <c r="C14" s="1" t="s">
        <v>141</v>
      </c>
      <c r="D14" s="2" t="s">
        <v>252</v>
      </c>
      <c r="E14" s="2" t="str">
        <v xml:space="preserve">１．事業報告書
２．補助事業の実施が確認できる資料
３．補助対象経費に係る請求明細の分かるもの
４．領収書等補助対象経費の支払いが完了したことが分かるもの
</v>
      </c>
    </row>
    <row r="15" spans="1:5" ht="112.5">
      <c r="A15" s="1">
        <v>14</v>
      </c>
      <c r="B15" s="1" t="s">
        <v>128</v>
      </c>
      <c r="C15" s="1" t="s">
        <v>142</v>
      </c>
      <c r="D15" s="2" t="s">
        <v>42</v>
      </c>
      <c r="E15" s="2" t="str">
        <v xml:space="preserve">１．事業報告書
２．補助対象経費に係る請求明細の分かるもの
３．領収書等補助対象経費の支払いが完了したことが分かるもの
</v>
      </c>
    </row>
    <row r="16" spans="1:5" ht="112.5">
      <c r="A16" s="1">
        <v>15</v>
      </c>
      <c r="B16" s="1" t="s">
        <v>128</v>
      </c>
      <c r="C16" s="1" t="s">
        <v>49</v>
      </c>
      <c r="D16" s="2" t="s">
        <v>42</v>
      </c>
      <c r="E16" s="2" t="str">
        <v xml:space="preserve">１．事業報告書
２．補助対象経費に係る請求明細の分かるもの
３．領収書等補助対象経費の支払いが完了したことが分かるもの
</v>
      </c>
    </row>
    <row r="17" spans="1:5" ht="112.5">
      <c r="A17" s="1">
        <v>16</v>
      </c>
      <c r="B17" s="1" t="s">
        <v>128</v>
      </c>
      <c r="C17" s="1" t="s">
        <v>143</v>
      </c>
      <c r="D17" s="2" t="s">
        <v>42</v>
      </c>
      <c r="E17" s="2" t="str">
        <v xml:space="preserve">１．事業報告書
２．補助対象経費に係る請求明細の分かるもの
３．領収書等補助対象経費の支払いが完了したことが分かるもの
</v>
      </c>
    </row>
    <row r="18" spans="1:5" ht="93.75">
      <c r="A18" s="1">
        <v>17</v>
      </c>
      <c r="B18" s="1" t="s">
        <v>129</v>
      </c>
      <c r="C18" s="1" t="s">
        <v>145</v>
      </c>
      <c r="D18" s="2" t="s">
        <v>149</v>
      </c>
      <c r="E18" s="2" t="str">
        <v xml:space="preserve">１．事業報告書
２．取得または補修した工作機械の写真
３．補助対象経費に係る請求明細の分かるもの
４．領収書等補助対象経費の支払いが完了したことが分かるもの
</v>
      </c>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dimension ref="A1:AF16"/>
  <sheetViews>
    <sheetView view="pageBreakPreview" zoomScale="90" zoomScaleNormal="85" zoomScaleSheetLayoutView="90" workbookViewId="0">
      <selection activeCell="U3" sqref="U3:AA3"/>
    </sheetView>
  </sheetViews>
  <sheetFormatPr defaultColWidth="3" defaultRowHeight="18.75" customHeight="1"/>
  <cols>
    <col min="1" max="1" width="3" style="26"/>
    <col min="2" max="2" width="2" style="26" customWidth="1"/>
    <col min="3" max="3" width="4.625" style="26" customWidth="1"/>
    <col min="4" max="7" width="3" style="26"/>
    <col min="8" max="8" width="4.125" style="26" customWidth="1"/>
    <col min="9" max="14" width="3" style="26"/>
    <col min="15" max="15" width="2" style="26" customWidth="1"/>
    <col min="16" max="29" width="3" style="26"/>
    <col min="30" max="30" width="9.5" style="26" bestFit="1" customWidth="1"/>
    <col min="31" max="32" width="20.625" style="26" customWidth="1"/>
    <col min="33" max="250" width="3" style="26"/>
    <col min="251" max="251" width="3.5" style="26" bestFit="1" customWidth="1"/>
    <col min="252" max="506" width="3" style="26"/>
    <col min="507" max="507" width="3.5" style="26" bestFit="1" customWidth="1"/>
    <col min="508" max="762" width="3" style="26"/>
    <col min="763" max="763" width="3.5" style="26" bestFit="1" customWidth="1"/>
    <col min="764" max="1018" width="3" style="26"/>
    <col min="1019" max="1019" width="3.5" style="26" bestFit="1" customWidth="1"/>
    <col min="1020" max="1274" width="3" style="26"/>
    <col min="1275" max="1275" width="3.5" style="26" bestFit="1" customWidth="1"/>
    <col min="1276" max="1530" width="3" style="26"/>
    <col min="1531" max="1531" width="3.5" style="26" bestFit="1" customWidth="1"/>
    <col min="1532" max="1786" width="3" style="26"/>
    <col min="1787" max="1787" width="3.5" style="26" bestFit="1" customWidth="1"/>
    <col min="1788" max="2042" width="3" style="26"/>
    <col min="2043" max="2043" width="3.5" style="26" bestFit="1" customWidth="1"/>
    <col min="2044" max="2298" width="3" style="26"/>
    <col min="2299" max="2299" width="3.5" style="26" bestFit="1" customWidth="1"/>
    <col min="2300" max="2554" width="3" style="26"/>
    <col min="2555" max="2555" width="3.5" style="26" bestFit="1" customWidth="1"/>
    <col min="2556" max="2810" width="3" style="26"/>
    <col min="2811" max="2811" width="3.5" style="26" bestFit="1" customWidth="1"/>
    <col min="2812" max="3066" width="3" style="26"/>
    <col min="3067" max="3067" width="3.5" style="26" bestFit="1" customWidth="1"/>
    <col min="3068" max="3322" width="3" style="26"/>
    <col min="3323" max="3323" width="3.5" style="26" bestFit="1" customWidth="1"/>
    <col min="3324" max="3578" width="3" style="26"/>
    <col min="3579" max="3579" width="3.5" style="26" bestFit="1" customWidth="1"/>
    <col min="3580" max="3834" width="3" style="26"/>
    <col min="3835" max="3835" width="3.5" style="26" bestFit="1" customWidth="1"/>
    <col min="3836" max="4090" width="3" style="26"/>
    <col min="4091" max="4091" width="3.5" style="26" bestFit="1" customWidth="1"/>
    <col min="4092" max="4346" width="3" style="26"/>
    <col min="4347" max="4347" width="3.5" style="26" bestFit="1" customWidth="1"/>
    <col min="4348" max="4602" width="3" style="26"/>
    <col min="4603" max="4603" width="3.5" style="26" bestFit="1" customWidth="1"/>
    <col min="4604" max="4858" width="3" style="26"/>
    <col min="4859" max="4859" width="3.5" style="26" bestFit="1" customWidth="1"/>
    <col min="4860" max="5114" width="3" style="26"/>
    <col min="5115" max="5115" width="3.5" style="26" bestFit="1" customWidth="1"/>
    <col min="5116" max="5370" width="3" style="26"/>
    <col min="5371" max="5371" width="3.5" style="26" bestFit="1" customWidth="1"/>
    <col min="5372" max="5626" width="3" style="26"/>
    <col min="5627" max="5627" width="3.5" style="26" bestFit="1" customWidth="1"/>
    <col min="5628" max="5882" width="3" style="26"/>
    <col min="5883" max="5883" width="3.5" style="26" bestFit="1" customWidth="1"/>
    <col min="5884" max="6138" width="3" style="26"/>
    <col min="6139" max="6139" width="3.5" style="26" bestFit="1" customWidth="1"/>
    <col min="6140" max="6394" width="3" style="26"/>
    <col min="6395" max="6395" width="3.5" style="26" bestFit="1" customWidth="1"/>
    <col min="6396" max="6650" width="3" style="26"/>
    <col min="6651" max="6651" width="3.5" style="26" bestFit="1" customWidth="1"/>
    <col min="6652" max="6906" width="3" style="26"/>
    <col min="6907" max="6907" width="3.5" style="26" bestFit="1" customWidth="1"/>
    <col min="6908" max="7162" width="3" style="26"/>
    <col min="7163" max="7163" width="3.5" style="26" bestFit="1" customWidth="1"/>
    <col min="7164" max="7418" width="3" style="26"/>
    <col min="7419" max="7419" width="3.5" style="26" bestFit="1" customWidth="1"/>
    <col min="7420" max="7674" width="3" style="26"/>
    <col min="7675" max="7675" width="3.5" style="26" bestFit="1" customWidth="1"/>
    <col min="7676" max="7930" width="3" style="26"/>
    <col min="7931" max="7931" width="3.5" style="26" bestFit="1" customWidth="1"/>
    <col min="7932" max="8186" width="3" style="26"/>
    <col min="8187" max="8187" width="3.5" style="26" bestFit="1" customWidth="1"/>
    <col min="8188" max="8442" width="3" style="26"/>
    <col min="8443" max="8443" width="3.5" style="26" bestFit="1" customWidth="1"/>
    <col min="8444" max="8698" width="3" style="26"/>
    <col min="8699" max="8699" width="3.5" style="26" bestFit="1" customWidth="1"/>
    <col min="8700" max="8954" width="3" style="26"/>
    <col min="8955" max="8955" width="3.5" style="26" bestFit="1" customWidth="1"/>
    <col min="8956" max="9210" width="3" style="26"/>
    <col min="9211" max="9211" width="3.5" style="26" bestFit="1" customWidth="1"/>
    <col min="9212" max="9466" width="3" style="26"/>
    <col min="9467" max="9467" width="3.5" style="26" bestFit="1" customWidth="1"/>
    <col min="9468" max="9722" width="3" style="26"/>
    <col min="9723" max="9723" width="3.5" style="26" bestFit="1" customWidth="1"/>
    <col min="9724" max="9978" width="3" style="26"/>
    <col min="9979" max="9979" width="3.5" style="26" bestFit="1" customWidth="1"/>
    <col min="9980" max="10234" width="3" style="26"/>
    <col min="10235" max="10235" width="3.5" style="26" bestFit="1" customWidth="1"/>
    <col min="10236" max="10490" width="3" style="26"/>
    <col min="10491" max="10491" width="3.5" style="26" bestFit="1" customWidth="1"/>
    <col min="10492" max="10746" width="3" style="26"/>
    <col min="10747" max="10747" width="3.5" style="26" bestFit="1" customWidth="1"/>
    <col min="10748" max="11002" width="3" style="26"/>
    <col min="11003" max="11003" width="3.5" style="26" bestFit="1" customWidth="1"/>
    <col min="11004" max="11258" width="3" style="26"/>
    <col min="11259" max="11259" width="3.5" style="26" bestFit="1" customWidth="1"/>
    <col min="11260" max="11514" width="3" style="26"/>
    <col min="11515" max="11515" width="3.5" style="26" bestFit="1" customWidth="1"/>
    <col min="11516" max="11770" width="3" style="26"/>
    <col min="11771" max="11771" width="3.5" style="26" bestFit="1" customWidth="1"/>
    <col min="11772" max="12026" width="3" style="26"/>
    <col min="12027" max="12027" width="3.5" style="26" bestFit="1" customWidth="1"/>
    <col min="12028" max="12282" width="3" style="26"/>
    <col min="12283" max="12283" width="3.5" style="26" bestFit="1" customWidth="1"/>
    <col min="12284" max="12538" width="3" style="26"/>
    <col min="12539" max="12539" width="3.5" style="26" bestFit="1" customWidth="1"/>
    <col min="12540" max="12794" width="3" style="26"/>
    <col min="12795" max="12795" width="3.5" style="26" bestFit="1" customWidth="1"/>
    <col min="12796" max="13050" width="3" style="26"/>
    <col min="13051" max="13051" width="3.5" style="26" bestFit="1" customWidth="1"/>
    <col min="13052" max="13306" width="3" style="26"/>
    <col min="13307" max="13307" width="3.5" style="26" bestFit="1" customWidth="1"/>
    <col min="13308" max="13562" width="3" style="26"/>
    <col min="13563" max="13563" width="3.5" style="26" bestFit="1" customWidth="1"/>
    <col min="13564" max="13818" width="3" style="26"/>
    <col min="13819" max="13819" width="3.5" style="26" bestFit="1" customWidth="1"/>
    <col min="13820" max="14074" width="3" style="26"/>
    <col min="14075" max="14075" width="3.5" style="26" bestFit="1" customWidth="1"/>
    <col min="14076" max="14330" width="3" style="26"/>
    <col min="14331" max="14331" width="3.5" style="26" bestFit="1" customWidth="1"/>
    <col min="14332" max="14586" width="3" style="26"/>
    <col min="14587" max="14587" width="3.5" style="26" bestFit="1" customWidth="1"/>
    <col min="14588" max="14842" width="3" style="26"/>
    <col min="14843" max="14843" width="3.5" style="26" bestFit="1" customWidth="1"/>
    <col min="14844" max="15098" width="3" style="26"/>
    <col min="15099" max="15099" width="3.5" style="26" bestFit="1" customWidth="1"/>
    <col min="15100" max="15354" width="3" style="26"/>
    <col min="15355" max="15355" width="3.5" style="26" bestFit="1" customWidth="1"/>
    <col min="15356" max="15610" width="3" style="26"/>
    <col min="15611" max="15611" width="3.5" style="26" bestFit="1" customWidth="1"/>
    <col min="15612" max="15866" width="3" style="26"/>
    <col min="15867" max="15867" width="3.5" style="26" bestFit="1" customWidth="1"/>
    <col min="15868" max="16122" width="3" style="26"/>
    <col min="16123" max="16123" width="3.5" style="26" bestFit="1" customWidth="1"/>
    <col min="16124" max="16384" width="3" style="26"/>
  </cols>
  <sheetData>
    <row r="1" spans="1:32" ht="20.100000000000001" customHeight="1">
      <c r="A1" s="28"/>
      <c r="B1" s="32" t="s">
        <v>96</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32" ht="39.950000000000003" customHeight="1">
      <c r="A2" s="323" t="s">
        <v>173</v>
      </c>
      <c r="B2" s="323"/>
      <c r="C2" s="323"/>
      <c r="D2" s="323"/>
      <c r="E2" s="323"/>
      <c r="F2" s="323"/>
      <c r="G2" s="323"/>
      <c r="H2" s="323"/>
      <c r="I2" s="323"/>
      <c r="J2" s="323"/>
      <c r="K2" s="323"/>
      <c r="L2" s="323"/>
      <c r="M2" s="326" t="s">
        <v>99</v>
      </c>
      <c r="N2" s="326"/>
      <c r="O2" s="32" t="s">
        <v>97</v>
      </c>
      <c r="P2" s="32"/>
      <c r="Q2" s="32"/>
      <c r="R2" s="32"/>
      <c r="S2" s="32"/>
      <c r="T2" s="32"/>
      <c r="U2" s="32"/>
      <c r="V2" s="32"/>
      <c r="W2" s="32"/>
      <c r="X2" s="32"/>
      <c r="Y2" s="32"/>
      <c r="Z2" s="32"/>
      <c r="AA2" s="32"/>
      <c r="AB2" s="32"/>
    </row>
    <row r="3" spans="1:32" ht="20.100000000000001" customHeight="1">
      <c r="A3" s="30"/>
      <c r="B3" s="33"/>
      <c r="C3" s="33"/>
      <c r="D3" s="33"/>
      <c r="E3" s="33"/>
      <c r="F3" s="33"/>
      <c r="G3" s="33"/>
      <c r="H3" s="33"/>
      <c r="I3" s="33"/>
      <c r="J3" s="33"/>
      <c r="K3" s="33"/>
      <c r="L3" s="33"/>
      <c r="M3" s="33"/>
      <c r="N3" s="33"/>
      <c r="O3" s="33"/>
      <c r="P3" s="33"/>
      <c r="Q3" s="33"/>
      <c r="R3" s="33"/>
      <c r="S3" s="33"/>
      <c r="T3" s="33"/>
      <c r="U3" s="72"/>
      <c r="V3" s="72"/>
      <c r="W3" s="72"/>
      <c r="X3" s="72"/>
      <c r="Y3" s="72"/>
      <c r="Z3" s="72"/>
      <c r="AA3" s="72"/>
      <c r="AB3" s="33"/>
    </row>
    <row r="4" spans="1:32" ht="20.100000000000001" customHeight="1">
      <c r="A4" s="31"/>
      <c r="B4" s="34" t="s">
        <v>26</v>
      </c>
      <c r="C4" s="34"/>
      <c r="D4" s="34"/>
      <c r="E4" s="34"/>
      <c r="F4" s="34"/>
      <c r="G4" s="34"/>
      <c r="H4" s="34"/>
      <c r="I4" s="34"/>
      <c r="J4" s="34"/>
      <c r="K4" s="31"/>
      <c r="L4" s="31"/>
      <c r="M4" s="31"/>
      <c r="N4" s="33"/>
      <c r="O4" s="33"/>
      <c r="P4" s="33"/>
      <c r="Q4" s="33"/>
      <c r="R4" s="33"/>
      <c r="S4" s="33"/>
      <c r="T4" s="33"/>
      <c r="U4" s="33"/>
      <c r="V4" s="33"/>
      <c r="W4" s="33"/>
      <c r="X4" s="33"/>
      <c r="Y4" s="33"/>
      <c r="Z4" s="33"/>
      <c r="AA4" s="33"/>
      <c r="AB4" s="33"/>
    </row>
    <row r="5" spans="1:32" ht="20.100000000000001" customHeight="1">
      <c r="A5" s="30"/>
      <c r="B5" s="33"/>
      <c r="C5" s="33"/>
      <c r="D5" s="33"/>
      <c r="E5" s="33"/>
      <c r="F5" s="33"/>
      <c r="G5" s="29" t="s">
        <v>51</v>
      </c>
      <c r="H5" s="29"/>
      <c r="I5" s="29"/>
      <c r="J5" s="29"/>
      <c r="K5" s="29"/>
      <c r="L5" s="66" t="s">
        <v>27</v>
      </c>
      <c r="M5" s="66"/>
      <c r="N5" s="66"/>
      <c r="O5" s="66"/>
      <c r="P5" s="66"/>
      <c r="Q5" s="66"/>
      <c r="R5" s="71">
        <f>基本情報設定シート!$C$9</f>
        <v>0</v>
      </c>
      <c r="S5" s="71"/>
      <c r="T5" s="71"/>
      <c r="U5" s="71"/>
      <c r="V5" s="71"/>
      <c r="W5" s="71"/>
      <c r="X5" s="71"/>
      <c r="Y5" s="71"/>
      <c r="Z5" s="71"/>
      <c r="AA5" s="71"/>
      <c r="AB5" s="71"/>
    </row>
    <row r="6" spans="1:32" ht="20.100000000000001" customHeight="1">
      <c r="A6" s="30"/>
      <c r="B6" s="33"/>
      <c r="C6" s="33"/>
      <c r="D6" s="33"/>
      <c r="E6" s="33"/>
      <c r="F6" s="33"/>
      <c r="G6" s="29"/>
      <c r="H6" s="29"/>
      <c r="I6" s="29"/>
      <c r="J6" s="29"/>
      <c r="K6" s="29"/>
      <c r="L6" s="67" t="s">
        <v>28</v>
      </c>
      <c r="M6" s="67"/>
      <c r="N6" s="67"/>
      <c r="O6" s="67"/>
      <c r="P6" s="67"/>
      <c r="Q6" s="67"/>
      <c r="R6" s="71">
        <f>基本情報設定シート!$C$3</f>
        <v>0</v>
      </c>
      <c r="S6" s="71"/>
      <c r="T6" s="71"/>
      <c r="U6" s="71"/>
      <c r="V6" s="71"/>
      <c r="W6" s="71"/>
      <c r="X6" s="71"/>
      <c r="Y6" s="71"/>
      <c r="Z6" s="71"/>
      <c r="AA6" s="71"/>
      <c r="AB6" s="71"/>
    </row>
    <row r="7" spans="1:32" ht="20.100000000000001" customHeight="1">
      <c r="A7" s="30"/>
      <c r="B7" s="33"/>
      <c r="C7" s="33"/>
      <c r="D7" s="33"/>
      <c r="E7" s="33"/>
      <c r="F7" s="33"/>
      <c r="G7" s="29"/>
      <c r="H7" s="29"/>
      <c r="I7" s="29"/>
      <c r="J7" s="29"/>
      <c r="K7" s="29"/>
      <c r="L7" s="67"/>
      <c r="M7" s="67"/>
      <c r="N7" s="67"/>
      <c r="O7" s="67"/>
      <c r="P7" s="67"/>
      <c r="Q7" s="67"/>
      <c r="R7" s="71" t="str">
        <f>基本情報設定シート!$C$4&amp;"　"&amp;基本情報設定シート!$C$5</f>
        <v>　</v>
      </c>
      <c r="S7" s="71"/>
      <c r="T7" s="71"/>
      <c r="U7" s="71"/>
      <c r="V7" s="71"/>
      <c r="W7" s="71"/>
      <c r="X7" s="71"/>
      <c r="Y7" s="71"/>
      <c r="Z7" s="71"/>
      <c r="AA7" s="71"/>
      <c r="AB7" s="71"/>
    </row>
    <row r="8" spans="1:32" s="27" customFormat="1" ht="60" customHeight="1">
      <c r="A8" s="28"/>
      <c r="B8" s="324" t="str">
        <f>IF($AE$10&lt;&gt;"",IF($AE$11&lt;&gt;"",CONCATENATE("　",TEXT($AE$11,"ggge年m月d日"),"付け","指令も産第"&amp;$AF$11&amp;"号の3","により補助金等の交付決定を受けた補助事業等について、下記のとおり",IF($M$2="変更","変更",IF($M$2="中止","中止","廃止")),"したいので、松江市補助金等交付規則第10条第3項の規定により、下記のとおり申請します。"),CONCATENATE("　",TEXT($AE$10,"ggge年m月d日"),"付け","指令も産第"&amp;$AF$10&amp;"号の2","により補助金等の交付決定を受けた補助事業等について、下記のとおり",IF($M$2="変更","変更",IF($M$2="中止","中止","廃止")),"したいので、松江市補助金等交付規則第10条第3項の規定により、下記のとおり申請します。")),CONCATENATE("　",TEXT('(様式4号)着手届'!$H$10,"ggge年m月d日"),"付け","指令も産第"&amp;'(様式4号)着手届'!$W$10&amp;"号","により補助金等の交付決定を受けた補助事業等について、下記のとおり",IF($M$2="変更","変更",IF($M$2="中止","中止","廃止")),"したいので、松江市補助金等交付規則第10条第3項の規定により、下記のとおり申請します。"))</f>
        <v>　明治33年1月0日付け指令も産第号により補助金等の交付決定を受けた補助事業等について、下記のとおり変更したいので、松江市補助金等交付規則第10条第3項の規定により、下記のとおり申請します。</v>
      </c>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28"/>
      <c r="AD8" s="214"/>
      <c r="AE8" s="261" t="s">
        <v>184</v>
      </c>
      <c r="AF8" s="264"/>
    </row>
    <row r="9" spans="1:32" s="27" customFormat="1" ht="39.950000000000003"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D9" s="260" t="s">
        <v>258</v>
      </c>
      <c r="AE9" s="262" t="s">
        <v>181</v>
      </c>
      <c r="AF9" s="262" t="s">
        <v>183</v>
      </c>
    </row>
    <row r="10" spans="1:32" s="27" customFormat="1" ht="50.1" customHeight="1">
      <c r="A10" s="28"/>
      <c r="B10" s="215" t="s">
        <v>24</v>
      </c>
      <c r="C10" s="215"/>
      <c r="D10" s="215"/>
      <c r="E10" s="215"/>
      <c r="F10" s="215"/>
      <c r="G10" s="215"/>
      <c r="H10" s="244"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46"/>
      <c r="J10" s="246"/>
      <c r="K10" s="246"/>
      <c r="L10" s="247"/>
      <c r="M10" s="226" t="s">
        <v>11</v>
      </c>
      <c r="N10" s="227"/>
      <c r="O10" s="227"/>
      <c r="P10" s="227"/>
      <c r="Q10" s="230"/>
      <c r="R10" s="226"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27"/>
      <c r="T10" s="227"/>
      <c r="U10" s="227"/>
      <c r="V10" s="227"/>
      <c r="W10" s="227"/>
      <c r="X10" s="227"/>
      <c r="Y10" s="227"/>
      <c r="Z10" s="227"/>
      <c r="AA10" s="230"/>
      <c r="AB10" s="28"/>
      <c r="AD10" s="260" t="s">
        <v>146</v>
      </c>
      <c r="AE10" s="263"/>
      <c r="AF10" s="265"/>
    </row>
    <row r="11" spans="1:32" s="27" customFormat="1" ht="20.100000000000001" customHeight="1">
      <c r="A11" s="28"/>
      <c r="B11" s="215" t="s">
        <v>6</v>
      </c>
      <c r="C11" s="215"/>
      <c r="D11" s="215"/>
      <c r="E11" s="215"/>
      <c r="F11" s="215"/>
      <c r="G11" s="215"/>
      <c r="H11" s="45" t="e">
        <f>'(別記様式)交付申請書'!$F$10</f>
        <v>#NUM!</v>
      </c>
      <c r="I11" s="46"/>
      <c r="J11" s="46"/>
      <c r="K11" s="46"/>
      <c r="L11" s="47"/>
      <c r="M11" s="327" t="s">
        <v>55</v>
      </c>
      <c r="N11" s="328"/>
      <c r="O11" s="328"/>
      <c r="P11" s="328"/>
      <c r="Q11" s="328"/>
      <c r="R11" s="232" t="str">
        <f>基本情報設定シート!$C$10</f>
        <v>松江市環境負荷軽減活動支援事業補助金</v>
      </c>
      <c r="S11" s="234"/>
      <c r="T11" s="234"/>
      <c r="U11" s="234"/>
      <c r="V11" s="234"/>
      <c r="W11" s="234"/>
      <c r="X11" s="234"/>
      <c r="Y11" s="234"/>
      <c r="Z11" s="234"/>
      <c r="AA11" s="238"/>
      <c r="AB11" s="28"/>
      <c r="AD11" s="260" t="s">
        <v>215</v>
      </c>
      <c r="AE11" s="263"/>
      <c r="AF11" s="265"/>
    </row>
    <row r="12" spans="1:32" s="27" customFormat="1" ht="20.100000000000001" customHeight="1">
      <c r="A12" s="28"/>
      <c r="B12" s="36" t="s">
        <v>54</v>
      </c>
      <c r="C12" s="39"/>
      <c r="D12" s="39"/>
      <c r="E12" s="39"/>
      <c r="F12" s="39"/>
      <c r="G12" s="43"/>
      <c r="H12" s="227" t="str">
        <f>基本情報設定シート!$C$11</f>
        <v>脱炭素経営推進事業</v>
      </c>
      <c r="I12" s="227"/>
      <c r="J12" s="227"/>
      <c r="K12" s="227"/>
      <c r="L12" s="227"/>
      <c r="M12" s="227"/>
      <c r="N12" s="227"/>
      <c r="O12" s="227"/>
      <c r="P12" s="227"/>
      <c r="Q12" s="227"/>
      <c r="R12" s="227"/>
      <c r="S12" s="227"/>
      <c r="T12" s="227"/>
      <c r="U12" s="227"/>
      <c r="V12" s="227"/>
      <c r="W12" s="227"/>
      <c r="X12" s="227"/>
      <c r="Y12" s="227"/>
      <c r="Z12" s="227"/>
      <c r="AA12" s="230"/>
      <c r="AB12" s="28"/>
    </row>
    <row r="13" spans="1:32" s="27" customFormat="1" ht="150" customHeight="1">
      <c r="A13" s="28"/>
      <c r="B13" s="226" t="str">
        <f>M2&amp;"内容"</f>
        <v>変更内容</v>
      </c>
      <c r="C13" s="227"/>
      <c r="D13" s="227"/>
      <c r="E13" s="227"/>
      <c r="F13" s="227"/>
      <c r="G13" s="230"/>
      <c r="H13" s="325"/>
      <c r="I13" s="325"/>
      <c r="J13" s="325"/>
      <c r="K13" s="325"/>
      <c r="L13" s="325"/>
      <c r="M13" s="325"/>
      <c r="N13" s="325"/>
      <c r="O13" s="325"/>
      <c r="P13" s="325"/>
      <c r="Q13" s="325"/>
      <c r="R13" s="325"/>
      <c r="S13" s="325"/>
      <c r="T13" s="325"/>
      <c r="U13" s="325"/>
      <c r="V13" s="325"/>
      <c r="W13" s="325"/>
      <c r="X13" s="325"/>
      <c r="Y13" s="325"/>
      <c r="Z13" s="325"/>
      <c r="AA13" s="329"/>
      <c r="AB13" s="28"/>
    </row>
    <row r="14" spans="1:32" s="27" customFormat="1" ht="150" customHeight="1">
      <c r="A14" s="28"/>
      <c r="B14" s="226" t="str">
        <f>M2&amp;"理由"</f>
        <v>変更理由</v>
      </c>
      <c r="C14" s="227"/>
      <c r="D14" s="227"/>
      <c r="E14" s="227"/>
      <c r="F14" s="227"/>
      <c r="G14" s="230"/>
      <c r="H14" s="325"/>
      <c r="I14" s="325"/>
      <c r="J14" s="325"/>
      <c r="K14" s="325"/>
      <c r="L14" s="325"/>
      <c r="M14" s="325"/>
      <c r="N14" s="325"/>
      <c r="O14" s="325"/>
      <c r="P14" s="325"/>
      <c r="Q14" s="325"/>
      <c r="R14" s="325"/>
      <c r="S14" s="325"/>
      <c r="T14" s="325"/>
      <c r="U14" s="325"/>
      <c r="V14" s="325"/>
      <c r="W14" s="325"/>
      <c r="X14" s="325"/>
      <c r="Y14" s="325"/>
      <c r="Z14" s="325"/>
      <c r="AA14" s="329"/>
      <c r="AB14" s="28"/>
    </row>
    <row r="15" spans="1:32" s="27" customFormat="1" ht="40" customHeight="1">
      <c r="A15" s="28"/>
      <c r="B15" s="36" t="s">
        <v>48</v>
      </c>
      <c r="C15" s="39"/>
      <c r="D15" s="39"/>
      <c r="E15" s="39"/>
      <c r="F15" s="39"/>
      <c r="G15" s="43"/>
      <c r="H15" s="255" t="s">
        <v>287</v>
      </c>
      <c r="I15" s="255"/>
      <c r="J15" s="255"/>
      <c r="K15" s="255"/>
      <c r="L15" s="255"/>
      <c r="M15" s="255"/>
      <c r="N15" s="255"/>
      <c r="O15" s="255"/>
      <c r="P15" s="255"/>
      <c r="Q15" s="255"/>
      <c r="R15" s="255"/>
      <c r="S15" s="255"/>
      <c r="T15" s="255"/>
      <c r="U15" s="255"/>
      <c r="V15" s="255"/>
      <c r="W15" s="255"/>
      <c r="X15" s="255"/>
      <c r="Y15" s="255"/>
      <c r="Z15" s="255"/>
      <c r="AA15" s="258"/>
      <c r="AB15" s="28"/>
    </row>
    <row r="16" spans="1:32" ht="18.75" customHeight="1">
      <c r="A16" s="33"/>
      <c r="B16" s="33"/>
      <c r="C16" s="33"/>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33"/>
    </row>
  </sheetData>
  <sheetProtection password="CA99" sheet="1" scenarios="1" formatCells="0" formatRows="0"/>
  <customSheetViews>
    <customSheetView guid="{43050D9F-831B-4AF3-8E5E-9303BB21A858}" showPageBreaks="1" printArea="1" view="pageBreakPreview">
      <selection activeCell="AG22" sqref="AG22"/>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31">
    <mergeCell ref="B1:AB1"/>
    <mergeCell ref="A2:L2"/>
    <mergeCell ref="M2:N2"/>
    <mergeCell ref="O2:AB2"/>
    <mergeCell ref="U3:AA3"/>
    <mergeCell ref="B4:I4"/>
    <mergeCell ref="L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AA15"/>
    <mergeCell ref="G5:K7"/>
    <mergeCell ref="L6:Q7"/>
  </mergeCells>
  <phoneticPr fontId="3"/>
  <dataValidations count="5">
    <dataValidation type="list" allowBlank="1" showDropDown="0" showInputMessage="1" showErrorMessage="1" sqref="M2">
      <formula1>"変更,中止,廃止"</formula1>
    </dataValidation>
    <dataValidation type="date" operator="greaterThanOrEqual" allowBlank="1" showDropDown="0" showInputMessage="1" showErrorMessage="1" prompt="申請日を入力してください。_x000a_「2025/4/1」のように入力してください。_x000a_自動で和暦表記になります。" sqref="U3:AA3">
      <formula1>1</formula1>
    </dataValidation>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F17"/>
  <sheetViews>
    <sheetView view="pageBreakPreview" zoomScale="90" zoomScaleNormal="85" zoomScaleSheetLayoutView="90" workbookViewId="0">
      <selection activeCell="U15" sqref="U15:AA15"/>
    </sheetView>
  </sheetViews>
  <sheetFormatPr defaultColWidth="3" defaultRowHeight="18.75" customHeight="1"/>
  <cols>
    <col min="1" max="1" width="3" style="26"/>
    <col min="2" max="2" width="2" style="26" customWidth="1"/>
    <col min="3" max="3" width="4.625" style="26" customWidth="1"/>
    <col min="4" max="29" width="3" style="26"/>
    <col min="30" max="30" width="9.5" style="26" bestFit="1" customWidth="1"/>
    <col min="31" max="32" width="20.625" style="26" customWidth="1"/>
    <col min="33" max="251" width="3" style="26"/>
    <col min="252" max="252" width="3.5" style="26" bestFit="1" customWidth="1"/>
    <col min="253" max="507" width="3" style="26"/>
    <col min="508" max="508" width="3.5" style="26" bestFit="1" customWidth="1"/>
    <col min="509" max="763" width="3" style="26"/>
    <col min="764" max="764" width="3.5" style="26" bestFit="1" customWidth="1"/>
    <col min="765" max="1019" width="3" style="26"/>
    <col min="1020" max="1020" width="3.5" style="26" bestFit="1" customWidth="1"/>
    <col min="1021" max="1275" width="3" style="26"/>
    <col min="1276" max="1276" width="3.5" style="26" bestFit="1" customWidth="1"/>
    <col min="1277" max="1531" width="3" style="26"/>
    <col min="1532" max="1532" width="3.5" style="26" bestFit="1" customWidth="1"/>
    <col min="1533" max="1787" width="3" style="26"/>
    <col min="1788" max="1788" width="3.5" style="26" bestFit="1" customWidth="1"/>
    <col min="1789" max="2043" width="3" style="26"/>
    <col min="2044" max="2044" width="3.5" style="26" bestFit="1" customWidth="1"/>
    <col min="2045" max="2299" width="3" style="26"/>
    <col min="2300" max="2300" width="3.5" style="26" bestFit="1" customWidth="1"/>
    <col min="2301" max="2555" width="3" style="26"/>
    <col min="2556" max="2556" width="3.5" style="26" bestFit="1" customWidth="1"/>
    <col min="2557" max="2811" width="3" style="26"/>
    <col min="2812" max="2812" width="3.5" style="26" bestFit="1" customWidth="1"/>
    <col min="2813" max="3067" width="3" style="26"/>
    <col min="3068" max="3068" width="3.5" style="26" bestFit="1" customWidth="1"/>
    <col min="3069" max="3323" width="3" style="26"/>
    <col min="3324" max="3324" width="3.5" style="26" bestFit="1" customWidth="1"/>
    <col min="3325" max="3579" width="3" style="26"/>
    <col min="3580" max="3580" width="3.5" style="26" bestFit="1" customWidth="1"/>
    <col min="3581" max="3835" width="3" style="26"/>
    <col min="3836" max="3836" width="3.5" style="26" bestFit="1" customWidth="1"/>
    <col min="3837" max="4091" width="3" style="26"/>
    <col min="4092" max="4092" width="3.5" style="26" bestFit="1" customWidth="1"/>
    <col min="4093" max="4347" width="3" style="26"/>
    <col min="4348" max="4348" width="3.5" style="26" bestFit="1" customWidth="1"/>
    <col min="4349" max="4603" width="3" style="26"/>
    <col min="4604" max="4604" width="3.5" style="26" bestFit="1" customWidth="1"/>
    <col min="4605" max="4859" width="3" style="26"/>
    <col min="4860" max="4860" width="3.5" style="26" bestFit="1" customWidth="1"/>
    <col min="4861" max="5115" width="3" style="26"/>
    <col min="5116" max="5116" width="3.5" style="26" bestFit="1" customWidth="1"/>
    <col min="5117" max="5371" width="3" style="26"/>
    <col min="5372" max="5372" width="3.5" style="26" bestFit="1" customWidth="1"/>
    <col min="5373" max="5627" width="3" style="26"/>
    <col min="5628" max="5628" width="3.5" style="26" bestFit="1" customWidth="1"/>
    <col min="5629" max="5883" width="3" style="26"/>
    <col min="5884" max="5884" width="3.5" style="26" bestFit="1" customWidth="1"/>
    <col min="5885" max="6139" width="3" style="26"/>
    <col min="6140" max="6140" width="3.5" style="26" bestFit="1" customWidth="1"/>
    <col min="6141" max="6395" width="3" style="26"/>
    <col min="6396" max="6396" width="3.5" style="26" bestFit="1" customWidth="1"/>
    <col min="6397" max="6651" width="3" style="26"/>
    <col min="6652" max="6652" width="3.5" style="26" bestFit="1" customWidth="1"/>
    <col min="6653" max="6907" width="3" style="26"/>
    <col min="6908" max="6908" width="3.5" style="26" bestFit="1" customWidth="1"/>
    <col min="6909" max="7163" width="3" style="26"/>
    <col min="7164" max="7164" width="3.5" style="26" bestFit="1" customWidth="1"/>
    <col min="7165" max="7419" width="3" style="26"/>
    <col min="7420" max="7420" width="3.5" style="26" bestFit="1" customWidth="1"/>
    <col min="7421" max="7675" width="3" style="26"/>
    <col min="7676" max="7676" width="3.5" style="26" bestFit="1" customWidth="1"/>
    <col min="7677" max="7931" width="3" style="26"/>
    <col min="7932" max="7932" width="3.5" style="26" bestFit="1" customWidth="1"/>
    <col min="7933" max="8187" width="3" style="26"/>
    <col min="8188" max="8188" width="3.5" style="26" bestFit="1" customWidth="1"/>
    <col min="8189" max="8443" width="3" style="26"/>
    <col min="8444" max="8444" width="3.5" style="26" bestFit="1" customWidth="1"/>
    <col min="8445" max="8699" width="3" style="26"/>
    <col min="8700" max="8700" width="3.5" style="26" bestFit="1" customWidth="1"/>
    <col min="8701" max="8955" width="3" style="26"/>
    <col min="8956" max="8956" width="3.5" style="26" bestFit="1" customWidth="1"/>
    <col min="8957" max="9211" width="3" style="26"/>
    <col min="9212" max="9212" width="3.5" style="26" bestFit="1" customWidth="1"/>
    <col min="9213" max="9467" width="3" style="26"/>
    <col min="9468" max="9468" width="3.5" style="26" bestFit="1" customWidth="1"/>
    <col min="9469" max="9723" width="3" style="26"/>
    <col min="9724" max="9724" width="3.5" style="26" bestFit="1" customWidth="1"/>
    <col min="9725" max="9979" width="3" style="26"/>
    <col min="9980" max="9980" width="3.5" style="26" bestFit="1" customWidth="1"/>
    <col min="9981" max="10235" width="3" style="26"/>
    <col min="10236" max="10236" width="3.5" style="26" bestFit="1" customWidth="1"/>
    <col min="10237" max="10491" width="3" style="26"/>
    <col min="10492" max="10492" width="3.5" style="26" bestFit="1" customWidth="1"/>
    <col min="10493" max="10747" width="3" style="26"/>
    <col min="10748" max="10748" width="3.5" style="26" bestFit="1" customWidth="1"/>
    <col min="10749" max="11003" width="3" style="26"/>
    <col min="11004" max="11004" width="3.5" style="26" bestFit="1" customWidth="1"/>
    <col min="11005" max="11259" width="3" style="26"/>
    <col min="11260" max="11260" width="3.5" style="26" bestFit="1" customWidth="1"/>
    <col min="11261" max="11515" width="3" style="26"/>
    <col min="11516" max="11516" width="3.5" style="26" bestFit="1" customWidth="1"/>
    <col min="11517" max="11771" width="3" style="26"/>
    <col min="11772" max="11772" width="3.5" style="26" bestFit="1" customWidth="1"/>
    <col min="11773" max="12027" width="3" style="26"/>
    <col min="12028" max="12028" width="3.5" style="26" bestFit="1" customWidth="1"/>
    <col min="12029" max="12283" width="3" style="26"/>
    <col min="12284" max="12284" width="3.5" style="26" bestFit="1" customWidth="1"/>
    <col min="12285" max="12539" width="3" style="26"/>
    <col min="12540" max="12540" width="3.5" style="26" bestFit="1" customWidth="1"/>
    <col min="12541" max="12795" width="3" style="26"/>
    <col min="12796" max="12796" width="3.5" style="26" bestFit="1" customWidth="1"/>
    <col min="12797" max="13051" width="3" style="26"/>
    <col min="13052" max="13052" width="3.5" style="26" bestFit="1" customWidth="1"/>
    <col min="13053" max="13307" width="3" style="26"/>
    <col min="13308" max="13308" width="3.5" style="26" bestFit="1" customWidth="1"/>
    <col min="13309" max="13563" width="3" style="26"/>
    <col min="13564" max="13564" width="3.5" style="26" bestFit="1" customWidth="1"/>
    <col min="13565" max="13819" width="3" style="26"/>
    <col min="13820" max="13820" width="3.5" style="26" bestFit="1" customWidth="1"/>
    <col min="13821" max="14075" width="3" style="26"/>
    <col min="14076" max="14076" width="3.5" style="26" bestFit="1" customWidth="1"/>
    <col min="14077" max="14331" width="3" style="26"/>
    <col min="14332" max="14332" width="3.5" style="26" bestFit="1" customWidth="1"/>
    <col min="14333" max="14587" width="3" style="26"/>
    <col min="14588" max="14588" width="3.5" style="26" bestFit="1" customWidth="1"/>
    <col min="14589" max="14843" width="3" style="26"/>
    <col min="14844" max="14844" width="3.5" style="26" bestFit="1" customWidth="1"/>
    <col min="14845" max="15099" width="3" style="26"/>
    <col min="15100" max="15100" width="3.5" style="26" bestFit="1" customWidth="1"/>
    <col min="15101" max="15355" width="3" style="26"/>
    <col min="15356" max="15356" width="3.5" style="26" bestFit="1" customWidth="1"/>
    <col min="15357" max="15611" width="3" style="26"/>
    <col min="15612" max="15612" width="3.5" style="26" bestFit="1" customWidth="1"/>
    <col min="15613" max="15867" width="3" style="26"/>
    <col min="15868" max="15868" width="3.5" style="26" bestFit="1" customWidth="1"/>
    <col min="15869" max="16123" width="3" style="26"/>
    <col min="16124" max="16124" width="3.5" style="26" bestFit="1" customWidth="1"/>
    <col min="16125" max="16384" width="3" style="26"/>
  </cols>
  <sheetData>
    <row r="1" spans="1:32" ht="20.100000000000001" customHeight="1">
      <c r="A1" s="28"/>
      <c r="B1" s="32" t="s">
        <v>31</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32" ht="39.950000000000003" customHeight="1">
      <c r="A2" s="29" t="s">
        <v>177</v>
      </c>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32" ht="20.100000000000001" customHeight="1">
      <c r="A3" s="30"/>
      <c r="B3" s="33"/>
      <c r="C3" s="33"/>
      <c r="D3" s="33"/>
      <c r="E3" s="33"/>
      <c r="F3" s="33"/>
      <c r="G3" s="33"/>
      <c r="H3" s="33"/>
      <c r="I3" s="33"/>
      <c r="J3" s="33"/>
      <c r="K3" s="33"/>
      <c r="L3" s="33"/>
      <c r="M3" s="33"/>
      <c r="N3" s="33"/>
      <c r="O3" s="33"/>
      <c r="P3" s="33"/>
      <c r="Q3" s="33"/>
      <c r="R3" s="33"/>
      <c r="S3" s="33"/>
      <c r="T3" s="33"/>
      <c r="U3" s="235">
        <f>$U$15</f>
        <v>0</v>
      </c>
      <c r="V3" s="235"/>
      <c r="W3" s="235"/>
      <c r="X3" s="235"/>
      <c r="Y3" s="235"/>
      <c r="Z3" s="235"/>
      <c r="AA3" s="235"/>
      <c r="AB3" s="33"/>
    </row>
    <row r="4" spans="1:32" ht="20.100000000000001" customHeight="1">
      <c r="A4" s="31"/>
      <c r="B4" s="34" t="s">
        <v>26</v>
      </c>
      <c r="C4" s="34"/>
      <c r="D4" s="34"/>
      <c r="E4" s="34"/>
      <c r="F4" s="34"/>
      <c r="G4" s="34"/>
      <c r="H4" s="34"/>
      <c r="I4" s="31"/>
      <c r="J4" s="31"/>
      <c r="K4" s="31"/>
      <c r="L4" s="31"/>
      <c r="M4" s="33"/>
      <c r="N4" s="33"/>
      <c r="O4" s="33"/>
      <c r="P4" s="33"/>
      <c r="Q4" s="33"/>
      <c r="R4" s="33"/>
      <c r="S4" s="33"/>
      <c r="T4" s="33"/>
      <c r="U4" s="33"/>
      <c r="V4" s="33"/>
      <c r="W4" s="33"/>
      <c r="X4" s="33"/>
      <c r="Y4" s="33"/>
      <c r="Z4" s="33"/>
      <c r="AA4" s="33"/>
      <c r="AB4" s="33"/>
    </row>
    <row r="5" spans="1:32" ht="20.100000000000001" customHeight="1">
      <c r="A5" s="30"/>
      <c r="B5" s="33"/>
      <c r="C5" s="33"/>
      <c r="D5" s="33"/>
      <c r="E5" s="33"/>
      <c r="F5" s="33"/>
      <c r="G5" s="33"/>
      <c r="H5" s="29" t="s">
        <v>51</v>
      </c>
      <c r="I5" s="29"/>
      <c r="J5" s="29"/>
      <c r="K5" s="29"/>
      <c r="L5" s="29"/>
      <c r="M5" s="66" t="s">
        <v>27</v>
      </c>
      <c r="N5" s="66"/>
      <c r="O5" s="66"/>
      <c r="P5" s="66"/>
      <c r="Q5" s="66"/>
      <c r="R5" s="34">
        <f>基本情報設定シート!$C$9</f>
        <v>0</v>
      </c>
      <c r="S5" s="34"/>
      <c r="T5" s="34"/>
      <c r="U5" s="34"/>
      <c r="V5" s="34"/>
      <c r="W5" s="34"/>
      <c r="X5" s="34"/>
      <c r="Y5" s="34"/>
      <c r="Z5" s="34"/>
      <c r="AA5" s="34"/>
      <c r="AB5" s="34"/>
    </row>
    <row r="6" spans="1:32" ht="20.100000000000001" customHeight="1">
      <c r="A6" s="30"/>
      <c r="B6" s="33"/>
      <c r="C6" s="33"/>
      <c r="D6" s="33"/>
      <c r="E6" s="33"/>
      <c r="F6" s="33"/>
      <c r="G6" s="33"/>
      <c r="H6" s="29"/>
      <c r="I6" s="29"/>
      <c r="J6" s="29"/>
      <c r="K6" s="29"/>
      <c r="L6" s="29"/>
      <c r="M6" s="67" t="s">
        <v>28</v>
      </c>
      <c r="N6" s="66"/>
      <c r="O6" s="66"/>
      <c r="P6" s="66"/>
      <c r="Q6" s="66"/>
      <c r="R6" s="71">
        <f>基本情報設定シート!$C$3</f>
        <v>0</v>
      </c>
      <c r="S6" s="71"/>
      <c r="T6" s="71"/>
      <c r="U6" s="71"/>
      <c r="V6" s="71"/>
      <c r="W6" s="71"/>
      <c r="X6" s="71"/>
      <c r="Y6" s="71"/>
      <c r="Z6" s="71"/>
      <c r="AA6" s="71"/>
      <c r="AB6" s="71"/>
    </row>
    <row r="7" spans="1:32" ht="20.100000000000001" customHeight="1">
      <c r="A7" s="30"/>
      <c r="B7" s="33"/>
      <c r="C7" s="33"/>
      <c r="D7" s="33"/>
      <c r="E7" s="33"/>
      <c r="F7" s="33"/>
      <c r="G7" s="33"/>
      <c r="H7" s="29"/>
      <c r="I7" s="29"/>
      <c r="J7" s="29"/>
      <c r="K7" s="29"/>
      <c r="L7" s="29"/>
      <c r="M7" s="66"/>
      <c r="N7" s="66"/>
      <c r="O7" s="66"/>
      <c r="P7" s="66"/>
      <c r="Q7" s="66"/>
      <c r="R7" s="71" t="str">
        <f>基本情報設定シート!$C$4&amp;"　"&amp;基本情報設定シート!$C$5</f>
        <v>　</v>
      </c>
      <c r="S7" s="71"/>
      <c r="T7" s="71"/>
      <c r="U7" s="71"/>
      <c r="V7" s="71"/>
      <c r="W7" s="71"/>
      <c r="X7" s="71"/>
      <c r="Y7" s="71"/>
      <c r="Z7" s="71"/>
      <c r="AA7" s="71"/>
      <c r="AB7" s="71"/>
    </row>
    <row r="8" spans="1:32" s="214" customFormat="1" ht="60" customHeight="1">
      <c r="A8" s="44"/>
      <c r="B8" s="35" t="s">
        <v>179</v>
      </c>
      <c r="C8" s="35"/>
      <c r="D8" s="35"/>
      <c r="E8" s="35"/>
      <c r="F8" s="35"/>
      <c r="G8" s="35"/>
      <c r="H8" s="35"/>
      <c r="I8" s="35"/>
      <c r="J8" s="35"/>
      <c r="K8" s="35"/>
      <c r="L8" s="35"/>
      <c r="M8" s="35"/>
      <c r="N8" s="35"/>
      <c r="O8" s="35"/>
      <c r="P8" s="35"/>
      <c r="Q8" s="35"/>
      <c r="R8" s="35"/>
      <c r="S8" s="35"/>
      <c r="T8" s="35"/>
      <c r="U8" s="35"/>
      <c r="V8" s="35"/>
      <c r="W8" s="35"/>
      <c r="X8" s="35"/>
      <c r="Y8" s="35"/>
      <c r="Z8" s="35"/>
      <c r="AA8" s="35"/>
      <c r="AB8" s="44"/>
      <c r="AE8" s="261" t="s">
        <v>184</v>
      </c>
      <c r="AF8" s="264"/>
    </row>
    <row r="9" spans="1:32"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D9" s="260" t="s">
        <v>258</v>
      </c>
      <c r="AE9" s="262" t="s">
        <v>181</v>
      </c>
      <c r="AF9" s="262" t="s">
        <v>183</v>
      </c>
    </row>
    <row r="10" spans="1:32" s="27" customFormat="1" ht="39.950000000000003" customHeight="1">
      <c r="A10" s="29"/>
      <c r="B10" s="215" t="s">
        <v>24</v>
      </c>
      <c r="C10" s="215"/>
      <c r="D10" s="215"/>
      <c r="E10" s="215"/>
      <c r="F10" s="215"/>
      <c r="G10" s="215"/>
      <c r="H10" s="244"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46"/>
      <c r="J10" s="246"/>
      <c r="K10" s="246"/>
      <c r="L10" s="247"/>
      <c r="M10" s="226" t="s">
        <v>11</v>
      </c>
      <c r="N10" s="227"/>
      <c r="O10" s="227"/>
      <c r="P10" s="227"/>
      <c r="Q10" s="230"/>
      <c r="R10" s="226"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27"/>
      <c r="T10" s="227"/>
      <c r="U10" s="227"/>
      <c r="V10" s="227"/>
      <c r="W10" s="227"/>
      <c r="X10" s="227"/>
      <c r="Y10" s="227"/>
      <c r="Z10" s="227"/>
      <c r="AA10" s="230"/>
      <c r="AB10" s="29"/>
      <c r="AD10" s="260" t="s">
        <v>146</v>
      </c>
      <c r="AE10" s="263"/>
      <c r="AF10" s="265"/>
    </row>
    <row r="11" spans="1:32" s="27" customFormat="1" ht="20.100000000000001" customHeight="1">
      <c r="A11" s="28"/>
      <c r="B11" s="215" t="s">
        <v>6</v>
      </c>
      <c r="C11" s="215"/>
      <c r="D11" s="215"/>
      <c r="E11" s="215"/>
      <c r="F11" s="215"/>
      <c r="G11" s="215"/>
      <c r="H11" s="45" t="e">
        <f>'(別記様式)交付申請書'!$F$10</f>
        <v>#NUM!</v>
      </c>
      <c r="I11" s="46"/>
      <c r="J11" s="46"/>
      <c r="K11" s="46"/>
      <c r="L11" s="47"/>
      <c r="M11" s="226" t="s">
        <v>55</v>
      </c>
      <c r="N11" s="227"/>
      <c r="O11" s="227"/>
      <c r="P11" s="227"/>
      <c r="Q11" s="230"/>
      <c r="R11" s="232" t="str">
        <f>基本情報設定シート!$C$10</f>
        <v>松江市環境負荷軽減活動支援事業補助金</v>
      </c>
      <c r="S11" s="234"/>
      <c r="T11" s="234"/>
      <c r="U11" s="234"/>
      <c r="V11" s="234"/>
      <c r="W11" s="234"/>
      <c r="X11" s="234"/>
      <c r="Y11" s="234"/>
      <c r="Z11" s="234"/>
      <c r="AA11" s="238"/>
      <c r="AB11" s="28"/>
      <c r="AD11" s="260" t="s">
        <v>215</v>
      </c>
      <c r="AE11" s="263"/>
      <c r="AF11" s="265"/>
    </row>
    <row r="12" spans="1:32" s="27" customFormat="1" ht="20.100000000000001" customHeight="1">
      <c r="A12" s="28"/>
      <c r="B12" s="216" t="s">
        <v>13</v>
      </c>
      <c r="C12" s="217"/>
      <c r="D12" s="217"/>
      <c r="E12" s="217"/>
      <c r="F12" s="217"/>
      <c r="G12" s="219"/>
      <c r="H12" s="51" t="str">
        <f>基本情報設定シート!$C$11</f>
        <v>脱炭素経営推進事業</v>
      </c>
      <c r="I12" s="59"/>
      <c r="J12" s="59"/>
      <c r="K12" s="59"/>
      <c r="L12" s="59"/>
      <c r="M12" s="59"/>
      <c r="N12" s="59"/>
      <c r="O12" s="59"/>
      <c r="P12" s="59"/>
      <c r="Q12" s="59"/>
      <c r="R12" s="59"/>
      <c r="S12" s="59"/>
      <c r="T12" s="59"/>
      <c r="U12" s="59"/>
      <c r="V12" s="59"/>
      <c r="W12" s="59"/>
      <c r="X12" s="59"/>
      <c r="Y12" s="59"/>
      <c r="Z12" s="59"/>
      <c r="AA12" s="75"/>
      <c r="AB12" s="28"/>
    </row>
    <row r="13" spans="1:32" s="27" customFormat="1" ht="99.95" customHeight="1">
      <c r="A13" s="28"/>
      <c r="B13" s="216" t="s">
        <v>56</v>
      </c>
      <c r="C13" s="217"/>
      <c r="D13" s="217"/>
      <c r="E13" s="217"/>
      <c r="F13" s="217"/>
      <c r="G13" s="219"/>
      <c r="H13" s="54">
        <f>'(別記様式)交付申請書'!$K$12</f>
        <v>0</v>
      </c>
      <c r="I13" s="62"/>
      <c r="J13" s="62"/>
      <c r="K13" s="62"/>
      <c r="L13" s="62"/>
      <c r="M13" s="62"/>
      <c r="N13" s="62"/>
      <c r="O13" s="62"/>
      <c r="P13" s="62"/>
      <c r="Q13" s="62"/>
      <c r="R13" s="62"/>
      <c r="S13" s="62"/>
      <c r="T13" s="62"/>
      <c r="U13" s="62"/>
      <c r="V13" s="62"/>
      <c r="W13" s="62"/>
      <c r="X13" s="62"/>
      <c r="Y13" s="62"/>
      <c r="Z13" s="62"/>
      <c r="AA13" s="77"/>
      <c r="AB13" s="28"/>
    </row>
    <row r="14" spans="1:32" s="27" customFormat="1" ht="39.950000000000003" customHeight="1">
      <c r="A14" s="28"/>
      <c r="B14" s="216" t="s">
        <v>58</v>
      </c>
      <c r="C14" s="217"/>
      <c r="D14" s="217"/>
      <c r="E14" s="217"/>
      <c r="F14" s="217"/>
      <c r="G14" s="217"/>
      <c r="H14" s="54">
        <f>'(様式4号)着手届'!$H$14</f>
        <v>0</v>
      </c>
      <c r="I14" s="223"/>
      <c r="J14" s="223"/>
      <c r="K14" s="223"/>
      <c r="L14" s="223"/>
      <c r="M14" s="223"/>
      <c r="N14" s="223"/>
      <c r="O14" s="223"/>
      <c r="P14" s="223"/>
      <c r="Q14" s="223"/>
      <c r="R14" s="223"/>
      <c r="S14" s="223"/>
      <c r="T14" s="223"/>
      <c r="U14" s="223"/>
      <c r="V14" s="223"/>
      <c r="W14" s="223"/>
      <c r="X14" s="223"/>
      <c r="Y14" s="223"/>
      <c r="Z14" s="223"/>
      <c r="AA14" s="239"/>
      <c r="AB14" s="28"/>
    </row>
    <row r="15" spans="1:32" s="27" customFormat="1" ht="20.100000000000001" customHeight="1">
      <c r="A15" s="28"/>
      <c r="B15" s="36" t="s">
        <v>59</v>
      </c>
      <c r="C15" s="39"/>
      <c r="D15" s="39"/>
      <c r="E15" s="39"/>
      <c r="F15" s="39"/>
      <c r="G15" s="43"/>
      <c r="H15" s="221">
        <f>'(別記様式)交付申請書'!$N$17</f>
        <v>0</v>
      </c>
      <c r="I15" s="224"/>
      <c r="J15" s="224"/>
      <c r="K15" s="224"/>
      <c r="L15" s="224"/>
      <c r="M15" s="224"/>
      <c r="N15" s="228"/>
      <c r="O15" s="43" t="s">
        <v>60</v>
      </c>
      <c r="P15" s="229"/>
      <c r="Q15" s="229"/>
      <c r="R15" s="229"/>
      <c r="S15" s="229"/>
      <c r="T15" s="229"/>
      <c r="U15" s="330">
        <f>'(別記様式)交付申請書'!$N$18</f>
        <v>0</v>
      </c>
      <c r="V15" s="331"/>
      <c r="W15" s="331"/>
      <c r="X15" s="331"/>
      <c r="Y15" s="331"/>
      <c r="Z15" s="331"/>
      <c r="AA15" s="332"/>
      <c r="AB15" s="28"/>
      <c r="AC15" s="27" t="s">
        <v>69</v>
      </c>
      <c r="AD15" s="333" t="s">
        <v>117</v>
      </c>
      <c r="AE15" s="336"/>
    </row>
    <row r="16" spans="1:32" ht="20.100000000000001" customHeight="1">
      <c r="A16" s="33"/>
      <c r="B16" s="33"/>
      <c r="C16" s="33"/>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33"/>
      <c r="AD16" s="334"/>
      <c r="AE16" s="337"/>
    </row>
    <row r="17" spans="30:31" ht="18.75" customHeight="1">
      <c r="AD17" s="335"/>
      <c r="AE17" s="338"/>
    </row>
  </sheetData>
  <sheetProtection password="CA99" sheet="1" scenarios="1" formatCells="0" formatRows="0"/>
  <mergeCells count="32">
    <mergeCell ref="B1:AB1"/>
    <mergeCell ref="A2:AB2"/>
    <mergeCell ref="U3:AA3"/>
    <mergeCell ref="B4:H4"/>
    <mergeCell ref="M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 ref="AD15:AE17"/>
  </mergeCells>
  <phoneticPr fontId="3"/>
  <dataValidations count="4">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allowBlank="1" showDropDown="0" showInputMessage="1" showErrorMessage="1" prompt="完了日を入力してください。_x000a_「2025/4/1」のように入力してください。_x000a_自動で和暦表記になります。" sqref="U15:AA15"/>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
  <dimension ref="A1:AB21"/>
  <sheetViews>
    <sheetView view="pageBreakPreview" zoomScale="90" zoomScaleNormal="85" zoomScaleSheetLayoutView="90" workbookViewId="0">
      <selection activeCell="U3" sqref="U3:AA3"/>
    </sheetView>
  </sheetViews>
  <sheetFormatPr defaultColWidth="3" defaultRowHeight="18.75" customHeight="1"/>
  <cols>
    <col min="1" max="1" width="3" style="26"/>
    <col min="2" max="2" width="2" style="26" customWidth="1"/>
    <col min="3" max="3" width="4.625" style="26" customWidth="1"/>
    <col min="4" max="255" width="3" style="26"/>
    <col min="256" max="256" width="3.5" style="26" bestFit="1" customWidth="1"/>
    <col min="257" max="511" width="3" style="26"/>
    <col min="512" max="512" width="3.5" style="26" bestFit="1" customWidth="1"/>
    <col min="513" max="767" width="3" style="26"/>
    <col min="768" max="768" width="3.5" style="26" bestFit="1" customWidth="1"/>
    <col min="769" max="1023" width="3" style="26"/>
    <col min="1024" max="1024" width="3.5" style="26" bestFit="1" customWidth="1"/>
    <col min="1025" max="1279" width="3" style="26"/>
    <col min="1280" max="1280" width="3.5" style="26" bestFit="1" customWidth="1"/>
    <col min="1281" max="1535" width="3" style="26"/>
    <col min="1536" max="1536" width="3.5" style="26" bestFit="1" customWidth="1"/>
    <col min="1537" max="1791" width="3" style="26"/>
    <col min="1792" max="1792" width="3.5" style="26" bestFit="1" customWidth="1"/>
    <col min="1793" max="2047" width="3" style="26"/>
    <col min="2048" max="2048" width="3.5" style="26" bestFit="1" customWidth="1"/>
    <col min="2049" max="2303" width="3" style="26"/>
    <col min="2304" max="2304" width="3.5" style="26" bestFit="1" customWidth="1"/>
    <col min="2305" max="2559" width="3" style="26"/>
    <col min="2560" max="2560" width="3.5" style="26" bestFit="1" customWidth="1"/>
    <col min="2561" max="2815" width="3" style="26"/>
    <col min="2816" max="2816" width="3.5" style="26" bestFit="1" customWidth="1"/>
    <col min="2817" max="3071" width="3" style="26"/>
    <col min="3072" max="3072" width="3.5" style="26" bestFit="1" customWidth="1"/>
    <col min="3073" max="3327" width="3" style="26"/>
    <col min="3328" max="3328" width="3.5" style="26" bestFit="1" customWidth="1"/>
    <col min="3329" max="3583" width="3" style="26"/>
    <col min="3584" max="3584" width="3.5" style="26" bestFit="1" customWidth="1"/>
    <col min="3585" max="3839" width="3" style="26"/>
    <col min="3840" max="3840" width="3.5" style="26" bestFit="1" customWidth="1"/>
    <col min="3841" max="4095" width="3" style="26"/>
    <col min="4096" max="4096" width="3.5" style="26" bestFit="1" customWidth="1"/>
    <col min="4097" max="4351" width="3" style="26"/>
    <col min="4352" max="4352" width="3.5" style="26" bestFit="1" customWidth="1"/>
    <col min="4353" max="4607" width="3" style="26"/>
    <col min="4608" max="4608" width="3.5" style="26" bestFit="1" customWidth="1"/>
    <col min="4609" max="4863" width="3" style="26"/>
    <col min="4864" max="4864" width="3.5" style="26" bestFit="1" customWidth="1"/>
    <col min="4865" max="5119" width="3" style="26"/>
    <col min="5120" max="5120" width="3.5" style="26" bestFit="1" customWidth="1"/>
    <col min="5121" max="5375" width="3" style="26"/>
    <col min="5376" max="5376" width="3.5" style="26" bestFit="1" customWidth="1"/>
    <col min="5377" max="5631" width="3" style="26"/>
    <col min="5632" max="5632" width="3.5" style="26" bestFit="1" customWidth="1"/>
    <col min="5633" max="5887" width="3" style="26"/>
    <col min="5888" max="5888" width="3.5" style="26" bestFit="1" customWidth="1"/>
    <col min="5889" max="6143" width="3" style="26"/>
    <col min="6144" max="6144" width="3.5" style="26" bestFit="1" customWidth="1"/>
    <col min="6145" max="6399" width="3" style="26"/>
    <col min="6400" max="6400" width="3.5" style="26" bestFit="1" customWidth="1"/>
    <col min="6401" max="6655" width="3" style="26"/>
    <col min="6656" max="6656" width="3.5" style="26" bestFit="1" customWidth="1"/>
    <col min="6657" max="6911" width="3" style="26"/>
    <col min="6912" max="6912" width="3.5" style="26" bestFit="1" customWidth="1"/>
    <col min="6913" max="7167" width="3" style="26"/>
    <col min="7168" max="7168" width="3.5" style="26" bestFit="1" customWidth="1"/>
    <col min="7169" max="7423" width="3" style="26"/>
    <col min="7424" max="7424" width="3.5" style="26" bestFit="1" customWidth="1"/>
    <col min="7425" max="7679" width="3" style="26"/>
    <col min="7680" max="7680" width="3.5" style="26" bestFit="1" customWidth="1"/>
    <col min="7681" max="7935" width="3" style="26"/>
    <col min="7936" max="7936" width="3.5" style="26" bestFit="1" customWidth="1"/>
    <col min="7937" max="8191" width="3" style="26"/>
    <col min="8192" max="8192" width="3.5" style="26" bestFit="1" customWidth="1"/>
    <col min="8193" max="8447" width="3" style="26"/>
    <col min="8448" max="8448" width="3.5" style="26" bestFit="1" customWidth="1"/>
    <col min="8449" max="8703" width="3" style="26"/>
    <col min="8704" max="8704" width="3.5" style="26" bestFit="1" customWidth="1"/>
    <col min="8705" max="8959" width="3" style="26"/>
    <col min="8960" max="8960" width="3.5" style="26" bestFit="1" customWidth="1"/>
    <col min="8961" max="9215" width="3" style="26"/>
    <col min="9216" max="9216" width="3.5" style="26" bestFit="1" customWidth="1"/>
    <col min="9217" max="9471" width="3" style="26"/>
    <col min="9472" max="9472" width="3.5" style="26" bestFit="1" customWidth="1"/>
    <col min="9473" max="9727" width="3" style="26"/>
    <col min="9728" max="9728" width="3.5" style="26" bestFit="1" customWidth="1"/>
    <col min="9729" max="9983" width="3" style="26"/>
    <col min="9984" max="9984" width="3.5" style="26" bestFit="1" customWidth="1"/>
    <col min="9985" max="10239" width="3" style="26"/>
    <col min="10240" max="10240" width="3.5" style="26" bestFit="1" customWidth="1"/>
    <col min="10241" max="10495" width="3" style="26"/>
    <col min="10496" max="10496" width="3.5" style="26" bestFit="1" customWidth="1"/>
    <col min="10497" max="10751" width="3" style="26"/>
    <col min="10752" max="10752" width="3.5" style="26" bestFit="1" customWidth="1"/>
    <col min="10753" max="11007" width="3" style="26"/>
    <col min="11008" max="11008" width="3.5" style="26" bestFit="1" customWidth="1"/>
    <col min="11009" max="11263" width="3" style="26"/>
    <col min="11264" max="11264" width="3.5" style="26" bestFit="1" customWidth="1"/>
    <col min="11265" max="11519" width="3" style="26"/>
    <col min="11520" max="11520" width="3.5" style="26" bestFit="1" customWidth="1"/>
    <col min="11521" max="11775" width="3" style="26"/>
    <col min="11776" max="11776" width="3.5" style="26" bestFit="1" customWidth="1"/>
    <col min="11777" max="12031" width="3" style="26"/>
    <col min="12032" max="12032" width="3.5" style="26" bestFit="1" customWidth="1"/>
    <col min="12033" max="12287" width="3" style="26"/>
    <col min="12288" max="12288" width="3.5" style="26" bestFit="1" customWidth="1"/>
    <col min="12289" max="12543" width="3" style="26"/>
    <col min="12544" max="12544" width="3.5" style="26" bestFit="1" customWidth="1"/>
    <col min="12545" max="12799" width="3" style="26"/>
    <col min="12800" max="12800" width="3.5" style="26" bestFit="1" customWidth="1"/>
    <col min="12801" max="13055" width="3" style="26"/>
    <col min="13056" max="13056" width="3.5" style="26" bestFit="1" customWidth="1"/>
    <col min="13057" max="13311" width="3" style="26"/>
    <col min="13312" max="13312" width="3.5" style="26" bestFit="1" customWidth="1"/>
    <col min="13313" max="13567" width="3" style="26"/>
    <col min="13568" max="13568" width="3.5" style="26" bestFit="1" customWidth="1"/>
    <col min="13569" max="13823" width="3" style="26"/>
    <col min="13824" max="13824" width="3.5" style="26" bestFit="1" customWidth="1"/>
    <col min="13825" max="14079" width="3" style="26"/>
    <col min="14080" max="14080" width="3.5" style="26" bestFit="1" customWidth="1"/>
    <col min="14081" max="14335" width="3" style="26"/>
    <col min="14336" max="14336" width="3.5" style="26" bestFit="1" customWidth="1"/>
    <col min="14337" max="14591" width="3" style="26"/>
    <col min="14592" max="14592" width="3.5" style="26" bestFit="1" customWidth="1"/>
    <col min="14593" max="14847" width="3" style="26"/>
    <col min="14848" max="14848" width="3.5" style="26" bestFit="1" customWidth="1"/>
    <col min="14849" max="15103" width="3" style="26"/>
    <col min="15104" max="15104" width="3.5" style="26" bestFit="1" customWidth="1"/>
    <col min="15105" max="15359" width="3" style="26"/>
    <col min="15360" max="15360" width="3.5" style="26" bestFit="1" customWidth="1"/>
    <col min="15361" max="15615" width="3" style="26"/>
    <col min="15616" max="15616" width="3.5" style="26" bestFit="1" customWidth="1"/>
    <col min="15617" max="15871" width="3" style="26"/>
    <col min="15872" max="15872" width="3.5" style="26" bestFit="1" customWidth="1"/>
    <col min="15873" max="16127" width="3" style="26"/>
    <col min="16128" max="16128" width="3.5" style="26" bestFit="1" customWidth="1"/>
    <col min="16129" max="16384" width="3" style="26"/>
  </cols>
  <sheetData>
    <row r="1" spans="1:28" ht="20.100000000000001" customHeight="1">
      <c r="A1" s="28"/>
      <c r="B1" s="32" t="s">
        <v>61</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28" ht="39.950000000000003" customHeight="1">
      <c r="A2" s="29" t="s">
        <v>62</v>
      </c>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ht="20.100000000000001" customHeight="1">
      <c r="A3" s="30"/>
      <c r="B3" s="33"/>
      <c r="C3" s="33"/>
      <c r="D3" s="33"/>
      <c r="E3" s="33"/>
      <c r="F3" s="33"/>
      <c r="G3" s="33"/>
      <c r="H3" s="33"/>
      <c r="I3" s="33"/>
      <c r="J3" s="33"/>
      <c r="K3" s="33"/>
      <c r="L3" s="33"/>
      <c r="M3" s="33"/>
      <c r="N3" s="33"/>
      <c r="O3" s="33"/>
      <c r="P3" s="33"/>
      <c r="Q3" s="33"/>
      <c r="R3" s="33"/>
      <c r="S3" s="33"/>
      <c r="T3" s="33"/>
      <c r="U3" s="72"/>
      <c r="V3" s="72"/>
      <c r="W3" s="72"/>
      <c r="X3" s="72"/>
      <c r="Y3" s="72"/>
      <c r="Z3" s="72"/>
      <c r="AA3" s="72"/>
      <c r="AB3" s="33"/>
    </row>
    <row r="4" spans="1:28" ht="20.100000000000001" customHeight="1">
      <c r="A4" s="31"/>
      <c r="B4" s="34" t="s">
        <v>26</v>
      </c>
      <c r="C4" s="34"/>
      <c r="D4" s="34"/>
      <c r="E4" s="34"/>
      <c r="F4" s="34"/>
      <c r="G4" s="34"/>
      <c r="H4" s="34"/>
      <c r="I4" s="31"/>
      <c r="J4" s="31"/>
      <c r="K4" s="31"/>
      <c r="L4" s="31"/>
      <c r="M4" s="33"/>
      <c r="N4" s="33"/>
      <c r="O4" s="33"/>
      <c r="P4" s="33"/>
      <c r="Q4" s="33"/>
      <c r="R4" s="33"/>
      <c r="S4" s="33"/>
      <c r="T4" s="33"/>
      <c r="U4" s="33"/>
      <c r="V4" s="33"/>
      <c r="W4" s="33"/>
      <c r="X4" s="33"/>
      <c r="Y4" s="33"/>
      <c r="Z4" s="33"/>
      <c r="AA4" s="33"/>
      <c r="AB4" s="33"/>
    </row>
    <row r="5" spans="1:28" ht="20.100000000000001" customHeight="1">
      <c r="A5" s="30"/>
      <c r="B5" s="33"/>
      <c r="C5" s="33"/>
      <c r="D5" s="33"/>
      <c r="E5" s="33"/>
      <c r="F5" s="33"/>
      <c r="G5" s="33"/>
      <c r="H5" s="29" t="s">
        <v>51</v>
      </c>
      <c r="I5" s="29"/>
      <c r="J5" s="29"/>
      <c r="K5" s="29"/>
      <c r="L5" s="29"/>
      <c r="M5" s="66" t="s">
        <v>27</v>
      </c>
      <c r="N5" s="66"/>
      <c r="O5" s="66"/>
      <c r="P5" s="66"/>
      <c r="Q5" s="66"/>
      <c r="R5" s="34">
        <f>基本情報設定シート!$C$9</f>
        <v>0</v>
      </c>
      <c r="S5" s="34"/>
      <c r="T5" s="34"/>
      <c r="U5" s="34"/>
      <c r="V5" s="34"/>
      <c r="W5" s="34"/>
      <c r="X5" s="34"/>
      <c r="Y5" s="34"/>
      <c r="Z5" s="34"/>
      <c r="AA5" s="34"/>
      <c r="AB5" s="34"/>
    </row>
    <row r="6" spans="1:28" ht="20.100000000000001" customHeight="1">
      <c r="A6" s="30"/>
      <c r="B6" s="33"/>
      <c r="C6" s="33"/>
      <c r="D6" s="33"/>
      <c r="E6" s="33"/>
      <c r="F6" s="33"/>
      <c r="G6" s="33"/>
      <c r="H6" s="29"/>
      <c r="I6" s="29"/>
      <c r="J6" s="29"/>
      <c r="K6" s="29"/>
      <c r="L6" s="29"/>
      <c r="M6" s="67" t="s">
        <v>28</v>
      </c>
      <c r="N6" s="66"/>
      <c r="O6" s="66"/>
      <c r="P6" s="66"/>
      <c r="Q6" s="66"/>
      <c r="R6" s="71">
        <f>基本情報設定シート!$C$3</f>
        <v>0</v>
      </c>
      <c r="S6" s="71"/>
      <c r="T6" s="71"/>
      <c r="U6" s="71"/>
      <c r="V6" s="71"/>
      <c r="W6" s="71"/>
      <c r="X6" s="71"/>
      <c r="Y6" s="71"/>
      <c r="Z6" s="71"/>
      <c r="AA6" s="71"/>
      <c r="AB6" s="71"/>
    </row>
    <row r="7" spans="1:28" ht="20.100000000000001" customHeight="1">
      <c r="A7" s="30"/>
      <c r="B7" s="33"/>
      <c r="C7" s="33"/>
      <c r="D7" s="33"/>
      <c r="E7" s="33"/>
      <c r="F7" s="33"/>
      <c r="G7" s="33"/>
      <c r="H7" s="29"/>
      <c r="I7" s="29"/>
      <c r="J7" s="29"/>
      <c r="K7" s="29"/>
      <c r="L7" s="29"/>
      <c r="M7" s="66"/>
      <c r="N7" s="66"/>
      <c r="O7" s="66"/>
      <c r="P7" s="66"/>
      <c r="Q7" s="66"/>
      <c r="R7" s="71" t="str">
        <f>基本情報設定シート!$C$4&amp;"　"&amp;基本情報設定シート!$C$5</f>
        <v>　</v>
      </c>
      <c r="S7" s="71"/>
      <c r="T7" s="71"/>
      <c r="U7" s="71"/>
      <c r="V7" s="71"/>
      <c r="W7" s="71"/>
      <c r="X7" s="71"/>
      <c r="Y7" s="71"/>
      <c r="Z7" s="71"/>
      <c r="AA7" s="71"/>
      <c r="AB7" s="71"/>
    </row>
    <row r="8" spans="1:28" s="27" customFormat="1" ht="39.950000000000003" customHeight="1">
      <c r="A8" s="28"/>
      <c r="B8" s="28"/>
      <c r="C8" s="32" t="s">
        <v>57</v>
      </c>
      <c r="D8" s="32"/>
      <c r="E8" s="32"/>
      <c r="F8" s="32"/>
      <c r="G8" s="32"/>
      <c r="H8" s="32"/>
      <c r="I8" s="32"/>
      <c r="J8" s="32"/>
      <c r="K8" s="32"/>
      <c r="L8" s="32"/>
      <c r="M8" s="32"/>
      <c r="N8" s="32"/>
      <c r="O8" s="32"/>
      <c r="P8" s="32"/>
      <c r="Q8" s="32"/>
      <c r="R8" s="32"/>
      <c r="S8" s="32"/>
      <c r="T8" s="32"/>
      <c r="U8" s="32"/>
      <c r="V8" s="32"/>
      <c r="W8" s="32"/>
      <c r="X8" s="32"/>
      <c r="Y8" s="32"/>
      <c r="Z8" s="32"/>
      <c r="AA8" s="32"/>
      <c r="AB8" s="32"/>
    </row>
    <row r="9" spans="1:28"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28" s="27" customFormat="1" ht="39.950000000000003" customHeight="1">
      <c r="A10" s="29"/>
      <c r="B10" s="215" t="s">
        <v>24</v>
      </c>
      <c r="C10" s="215"/>
      <c r="D10" s="215"/>
      <c r="E10" s="215"/>
      <c r="F10" s="215"/>
      <c r="G10" s="215"/>
      <c r="H10" s="343" t="str">
        <f>'(様式4号)完了届'!$H$10</f>
        <v>明治33年1月0日</v>
      </c>
      <c r="I10" s="343"/>
      <c r="J10" s="343"/>
      <c r="K10" s="343"/>
      <c r="L10" s="343"/>
      <c r="M10" s="343"/>
      <c r="N10" s="215" t="s">
        <v>11</v>
      </c>
      <c r="O10" s="215"/>
      <c r="P10" s="215"/>
      <c r="Q10" s="215"/>
      <c r="R10" s="215"/>
      <c r="S10" s="215"/>
      <c r="T10" s="353" t="str">
        <f>'(様式4号)完了届'!$R$10</f>
        <v>指令も産第号</v>
      </c>
      <c r="U10" s="353"/>
      <c r="V10" s="353"/>
      <c r="W10" s="353"/>
      <c r="X10" s="353"/>
      <c r="Y10" s="353"/>
      <c r="Z10" s="353"/>
      <c r="AA10" s="353"/>
      <c r="AB10" s="29"/>
    </row>
    <row r="11" spans="1:28" s="27" customFormat="1" ht="20.100000000000001" customHeight="1">
      <c r="A11" s="28"/>
      <c r="B11" s="215" t="s">
        <v>6</v>
      </c>
      <c r="C11" s="215"/>
      <c r="D11" s="215"/>
      <c r="E11" s="215"/>
      <c r="F11" s="215"/>
      <c r="G11" s="215"/>
      <c r="H11" s="344" t="e">
        <f>'(別記様式)交付申請書'!$F$10</f>
        <v>#NUM!</v>
      </c>
      <c r="I11" s="344"/>
      <c r="J11" s="344"/>
      <c r="K11" s="344"/>
      <c r="L11" s="344"/>
      <c r="M11" s="344"/>
      <c r="N11" s="215" t="s">
        <v>55</v>
      </c>
      <c r="O11" s="215"/>
      <c r="P11" s="215"/>
      <c r="Q11" s="215"/>
      <c r="R11" s="215"/>
      <c r="S11" s="215"/>
      <c r="T11" s="354" t="str">
        <f>基本情報設定シート!$C$10</f>
        <v>松江市環境負荷軽減活動支援事業補助金</v>
      </c>
      <c r="U11" s="354"/>
      <c r="V11" s="354"/>
      <c r="W11" s="354"/>
      <c r="X11" s="354"/>
      <c r="Y11" s="354"/>
      <c r="Z11" s="354"/>
      <c r="AA11" s="354"/>
      <c r="AB11" s="28"/>
    </row>
    <row r="12" spans="1:28" s="27" customFormat="1" ht="20.100000000000001" customHeight="1">
      <c r="A12" s="28"/>
      <c r="B12" s="216" t="s">
        <v>13</v>
      </c>
      <c r="C12" s="217"/>
      <c r="D12" s="217"/>
      <c r="E12" s="217"/>
      <c r="F12" s="217"/>
      <c r="G12" s="219"/>
      <c r="H12" s="345" t="str">
        <f>基本情報設定シート!$C$11</f>
        <v>脱炭素経営推進事業</v>
      </c>
      <c r="I12" s="348"/>
      <c r="J12" s="348"/>
      <c r="K12" s="348"/>
      <c r="L12" s="348"/>
      <c r="M12" s="348"/>
      <c r="N12" s="348"/>
      <c r="O12" s="348"/>
      <c r="P12" s="348"/>
      <c r="Q12" s="348"/>
      <c r="R12" s="348"/>
      <c r="S12" s="348"/>
      <c r="T12" s="348"/>
      <c r="U12" s="348"/>
      <c r="V12" s="348"/>
      <c r="W12" s="348"/>
      <c r="X12" s="348"/>
      <c r="Y12" s="348"/>
      <c r="Z12" s="348"/>
      <c r="AA12" s="356"/>
      <c r="AB12" s="28"/>
    </row>
    <row r="13" spans="1:28" s="27" customFormat="1" ht="39.950000000000003" customHeight="1">
      <c r="A13" s="28"/>
      <c r="B13" s="216" t="s">
        <v>58</v>
      </c>
      <c r="C13" s="217"/>
      <c r="D13" s="217"/>
      <c r="E13" s="217"/>
      <c r="F13" s="217"/>
      <c r="G13" s="217"/>
      <c r="H13" s="54">
        <f>'(様式4号)完了届'!$H$14</f>
        <v>0</v>
      </c>
      <c r="I13" s="223"/>
      <c r="J13" s="223"/>
      <c r="K13" s="223"/>
      <c r="L13" s="223"/>
      <c r="M13" s="223"/>
      <c r="N13" s="223"/>
      <c r="O13" s="223"/>
      <c r="P13" s="223"/>
      <c r="Q13" s="223"/>
      <c r="R13" s="223"/>
      <c r="S13" s="223"/>
      <c r="T13" s="223"/>
      <c r="U13" s="223"/>
      <c r="V13" s="223"/>
      <c r="W13" s="223"/>
      <c r="X13" s="223"/>
      <c r="Y13" s="223"/>
      <c r="Z13" s="223"/>
      <c r="AA13" s="239"/>
      <c r="AB13" s="28"/>
    </row>
    <row r="14" spans="1:28" s="27" customFormat="1" ht="20.100000000000001" customHeight="1">
      <c r="A14" s="28"/>
      <c r="B14" s="216" t="s">
        <v>59</v>
      </c>
      <c r="C14" s="217"/>
      <c r="D14" s="217"/>
      <c r="E14" s="217"/>
      <c r="F14" s="217"/>
      <c r="G14" s="219"/>
      <c r="H14" s="346">
        <f>'(様式4号)完了届'!$H$15</f>
        <v>0</v>
      </c>
      <c r="I14" s="349"/>
      <c r="J14" s="349"/>
      <c r="K14" s="349"/>
      <c r="L14" s="349"/>
      <c r="M14" s="349"/>
      <c r="N14" s="352"/>
      <c r="O14" s="219" t="s">
        <v>60</v>
      </c>
      <c r="P14" s="215"/>
      <c r="Q14" s="215"/>
      <c r="R14" s="215"/>
      <c r="S14" s="215"/>
      <c r="T14" s="215"/>
      <c r="U14" s="355">
        <f>'(様式4号)完了届'!$U$15</f>
        <v>0</v>
      </c>
      <c r="V14" s="355"/>
      <c r="W14" s="355"/>
      <c r="X14" s="355"/>
      <c r="Y14" s="355"/>
      <c r="Z14" s="355"/>
      <c r="AA14" s="355"/>
      <c r="AB14" s="28"/>
    </row>
    <row r="15" spans="1:28" s="27" customFormat="1" ht="39.950000000000003" customHeight="1">
      <c r="A15" s="28"/>
      <c r="B15" s="37" t="s">
        <v>35</v>
      </c>
      <c r="C15" s="40"/>
      <c r="D15" s="40"/>
      <c r="E15" s="40"/>
      <c r="F15" s="40"/>
      <c r="G15" s="40"/>
      <c r="H15" s="40"/>
      <c r="I15" s="40"/>
      <c r="J15" s="48"/>
      <c r="K15" s="53">
        <f>IF('(別紙3)事業報告書'!$K$42="",'(別紙3)事業報告書'!$K$41,'(別紙3)事業報告書'!$K$42)</f>
        <v>0</v>
      </c>
      <c r="L15" s="61"/>
      <c r="M15" s="61"/>
      <c r="N15" s="61"/>
      <c r="O15" s="61"/>
      <c r="P15" s="61"/>
      <c r="Q15" s="61"/>
      <c r="R15" s="61"/>
      <c r="S15" s="61"/>
      <c r="T15" s="61"/>
      <c r="U15" s="61"/>
      <c r="V15" s="61"/>
      <c r="W15" s="61"/>
      <c r="X15" s="61"/>
      <c r="Y15" s="61"/>
      <c r="Z15" s="223" t="s">
        <v>20</v>
      </c>
      <c r="AA15" s="239"/>
      <c r="AB15" s="28"/>
    </row>
    <row r="16" spans="1:28" s="27" customFormat="1" ht="39.950000000000003" customHeight="1">
      <c r="A16" s="28"/>
      <c r="B16" s="37" t="s">
        <v>4</v>
      </c>
      <c r="C16" s="40"/>
      <c r="D16" s="40"/>
      <c r="E16" s="40"/>
      <c r="F16" s="40"/>
      <c r="G16" s="40"/>
      <c r="H16" s="40"/>
      <c r="I16" s="40"/>
      <c r="J16" s="48"/>
      <c r="K16" s="350"/>
      <c r="L16" s="351"/>
      <c r="M16" s="351"/>
      <c r="N16" s="351"/>
      <c r="O16" s="351"/>
      <c r="P16" s="351"/>
      <c r="Q16" s="351"/>
      <c r="R16" s="351"/>
      <c r="S16" s="351"/>
      <c r="T16" s="351"/>
      <c r="U16" s="351"/>
      <c r="V16" s="351"/>
      <c r="W16" s="351"/>
      <c r="X16" s="351"/>
      <c r="Y16" s="351"/>
      <c r="Z16" s="223" t="s">
        <v>20</v>
      </c>
      <c r="AA16" s="239"/>
      <c r="AB16" s="28"/>
    </row>
    <row r="17" spans="1:28" s="27" customFormat="1" ht="39.950000000000003" customHeight="1">
      <c r="A17" s="28"/>
      <c r="B17" s="37" t="s">
        <v>53</v>
      </c>
      <c r="C17" s="40"/>
      <c r="D17" s="40"/>
      <c r="E17" s="40"/>
      <c r="F17" s="40"/>
      <c r="G17" s="40"/>
      <c r="H17" s="40"/>
      <c r="I17" s="40"/>
      <c r="J17" s="48"/>
      <c r="K17" s="53">
        <v>0</v>
      </c>
      <c r="L17" s="61"/>
      <c r="M17" s="61"/>
      <c r="N17" s="61"/>
      <c r="O17" s="61"/>
      <c r="P17" s="61"/>
      <c r="Q17" s="61"/>
      <c r="R17" s="61"/>
      <c r="S17" s="61"/>
      <c r="T17" s="61"/>
      <c r="U17" s="61"/>
      <c r="V17" s="61"/>
      <c r="W17" s="61"/>
      <c r="X17" s="61"/>
      <c r="Y17" s="61"/>
      <c r="Z17" s="223" t="s">
        <v>20</v>
      </c>
      <c r="AA17" s="239"/>
      <c r="AB17" s="28"/>
    </row>
    <row r="18" spans="1:28" s="27" customFormat="1" ht="99.95" customHeight="1">
      <c r="A18" s="28"/>
      <c r="B18" s="216" t="s">
        <v>64</v>
      </c>
      <c r="C18" s="217"/>
      <c r="D18" s="217"/>
      <c r="E18" s="217"/>
      <c r="F18" s="217"/>
      <c r="G18" s="219"/>
      <c r="H18" s="347" t="s">
        <v>124</v>
      </c>
      <c r="I18" s="223"/>
      <c r="J18" s="223"/>
      <c r="K18" s="223"/>
      <c r="L18" s="223"/>
      <c r="M18" s="223"/>
      <c r="N18" s="223"/>
      <c r="O18" s="223"/>
      <c r="P18" s="223"/>
      <c r="Q18" s="223"/>
      <c r="R18" s="223"/>
      <c r="S18" s="223"/>
      <c r="T18" s="223"/>
      <c r="U18" s="223"/>
      <c r="V18" s="223"/>
      <c r="W18" s="223"/>
      <c r="X18" s="223"/>
      <c r="Y18" s="223"/>
      <c r="Z18" s="223"/>
      <c r="AA18" s="239"/>
      <c r="AB18" s="28"/>
    </row>
    <row r="19" spans="1:28" s="27" customFormat="1" ht="20.100000000000001" customHeight="1">
      <c r="A19" s="28"/>
      <c r="B19" s="339" t="s">
        <v>22</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57"/>
      <c r="AB19" s="28"/>
    </row>
    <row r="20" spans="1:28" s="27" customFormat="1" ht="99.95" customHeight="1">
      <c r="A20" s="28"/>
      <c r="B20" s="340" t="str">
        <f>VLOOKUP($H$12,管理者用!$C$2:$E$18,3,0)</f>
        <v xml:space="preserve">１．事業報告書
２．補助対象経費に係る請求明細の分かるもの
３．領収書等補助対象経費の支払いが完了したことが分かるもの
</v>
      </c>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58"/>
      <c r="AB20" s="28"/>
    </row>
    <row r="21" spans="1:28" s="27" customFormat="1" ht="20.100000000000001" customHeight="1">
      <c r="A21" s="28"/>
      <c r="B21" s="28"/>
      <c r="C21" s="28"/>
      <c r="D21" s="28"/>
      <c r="E21" s="44"/>
      <c r="F21" s="44"/>
      <c r="G21" s="44"/>
      <c r="H21" s="44"/>
      <c r="I21" s="44"/>
      <c r="J21" s="44"/>
      <c r="K21" s="44"/>
      <c r="L21" s="44"/>
      <c r="M21" s="44"/>
      <c r="N21" s="44"/>
      <c r="O21" s="44"/>
      <c r="P21" s="44"/>
      <c r="Q21" s="28"/>
      <c r="R21" s="28"/>
      <c r="S21" s="28"/>
      <c r="T21" s="28"/>
      <c r="U21" s="28"/>
      <c r="V21" s="28"/>
      <c r="W21" s="28"/>
      <c r="X21" s="28"/>
      <c r="Y21" s="28"/>
      <c r="Z21" s="28"/>
      <c r="AA21" s="28"/>
      <c r="AB21" s="28"/>
    </row>
  </sheetData>
  <sheetProtection algorithmName="SHA-512" hashValue="CggAMDtjKSKL7TtOyGl9hRSP3KZEzzt5btjsksQmvT7WazthFjXzEciooRw3njaYe3dCmKa/ryPP47gAZHsuRQ==" saltValue="mf9H3T5fJ60+c7lW6R9QRA==" spinCount="100000" sheet="1" objects="1" scenarios="1"/>
  <customSheetViews>
    <customSheetView guid="{43050D9F-831B-4AF3-8E5E-9303BB21A858}" showPageBreaks="1" printArea="1" view="pageBreakPreview">
      <selection activeCell="AD42" sqref="AD42"/>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41">
    <mergeCell ref="B1:AB1"/>
    <mergeCell ref="A2:AB2"/>
    <mergeCell ref="U3:AA3"/>
    <mergeCell ref="B4:H4"/>
    <mergeCell ref="M5:Q5"/>
    <mergeCell ref="R5:AB5"/>
    <mergeCell ref="R6:AB6"/>
    <mergeCell ref="R7:AB7"/>
    <mergeCell ref="C8:AB8"/>
    <mergeCell ref="A9:AB9"/>
    <mergeCell ref="B10:G10"/>
    <mergeCell ref="H10:M10"/>
    <mergeCell ref="N10:S10"/>
    <mergeCell ref="T10:AA10"/>
    <mergeCell ref="B11:G11"/>
    <mergeCell ref="H11:M11"/>
    <mergeCell ref="N11:S11"/>
    <mergeCell ref="T11:AA11"/>
    <mergeCell ref="B12:G12"/>
    <mergeCell ref="H12:AA12"/>
    <mergeCell ref="B13:G13"/>
    <mergeCell ref="H13:AA13"/>
    <mergeCell ref="B14:G14"/>
    <mergeCell ref="H14:N14"/>
    <mergeCell ref="O14:T14"/>
    <mergeCell ref="U14:AA14"/>
    <mergeCell ref="B15:J15"/>
    <mergeCell ref="K15:Y15"/>
    <mergeCell ref="Z15:AA15"/>
    <mergeCell ref="B16:J16"/>
    <mergeCell ref="K16:Y16"/>
    <mergeCell ref="Z16:AA16"/>
    <mergeCell ref="B17:J17"/>
    <mergeCell ref="K17:Y17"/>
    <mergeCell ref="Z17:AA17"/>
    <mergeCell ref="B18:G18"/>
    <mergeCell ref="H18:AA18"/>
    <mergeCell ref="B19:AA19"/>
    <mergeCell ref="B20:AA20"/>
    <mergeCell ref="H5:L7"/>
    <mergeCell ref="M6:Q7"/>
  </mergeCells>
  <phoneticPr fontId="3"/>
  <dataValidations count="2">
    <dataValidation type="date" operator="greaterThanOrEqual" allowBlank="1" showDropDown="0" showInputMessage="1" showErrorMessage="1" prompt="報告日を入力してください。_x000a_「2025/4/1」のように入力してください。_x000a_自動で和暦表記になります。" sqref="U3:AA3">
      <formula1>1</formula1>
    </dataValidation>
    <dataValidation allowBlank="1" showDropDown="0" showInputMessage="1" showErrorMessage="1" prompt="通知された「補助金等交付決定通知書」に記載の交付決定金額を入力してください。" sqref="K16:Y16"/>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U50"/>
  <sheetViews>
    <sheetView view="pageBreakPreview" zoomScaleSheetLayoutView="100" workbookViewId="0">
      <selection activeCell="E5" sqref="E5:M5"/>
    </sheetView>
  </sheetViews>
  <sheetFormatPr defaultRowHeight="18.75"/>
  <cols>
    <col min="1" max="1" width="13.625" style="83" customWidth="1"/>
    <col min="2" max="2" width="2.625" style="83" customWidth="1"/>
    <col min="3" max="4" width="8.625" style="84" customWidth="1"/>
    <col min="5" max="12" width="6.625" style="83" customWidth="1"/>
    <col min="13" max="13" width="2.625" style="83" customWidth="1"/>
    <col min="14" max="14" width="9" style="6" hidden="1" customWidth="1"/>
    <col min="15" max="16384" width="9" style="6" customWidth="1"/>
  </cols>
  <sheetData>
    <row r="1" spans="1:21">
      <c r="A1" s="86" t="s">
        <v>81</v>
      </c>
      <c r="B1" s="86"/>
      <c r="C1" s="29"/>
      <c r="D1" s="29"/>
      <c r="E1" s="86"/>
      <c r="F1" s="86"/>
      <c r="G1" s="86"/>
      <c r="H1" s="86"/>
      <c r="I1" s="86"/>
      <c r="J1" s="86"/>
      <c r="K1" s="86"/>
      <c r="L1" s="86"/>
      <c r="M1" s="86"/>
    </row>
    <row r="2" spans="1:21" ht="30" customHeight="1">
      <c r="A2" s="87" t="str">
        <f>基本情報設定シート!$C$10&amp;"　事業報告書"</f>
        <v>松江市環境負荷軽減活動支援事業補助金　事業報告書</v>
      </c>
      <c r="B2" s="87"/>
      <c r="C2" s="87"/>
      <c r="D2" s="87"/>
      <c r="E2" s="87"/>
      <c r="F2" s="87"/>
      <c r="G2" s="87"/>
      <c r="H2" s="87"/>
      <c r="I2" s="87"/>
      <c r="J2" s="87"/>
      <c r="K2" s="87"/>
      <c r="L2" s="87"/>
      <c r="M2" s="87"/>
    </row>
    <row r="3" spans="1:21" s="85" customFormat="1" ht="18.75" customHeight="1">
      <c r="A3" s="359" t="s">
        <v>191</v>
      </c>
      <c r="B3" s="361" t="s">
        <v>8</v>
      </c>
      <c r="C3" s="361"/>
      <c r="D3" s="361"/>
      <c r="E3" s="367">
        <f>基本情報設定シート!$C$3</f>
        <v>0</v>
      </c>
      <c r="F3" s="367"/>
      <c r="G3" s="367"/>
      <c r="H3" s="367"/>
      <c r="I3" s="367"/>
      <c r="J3" s="367"/>
      <c r="K3" s="367"/>
      <c r="L3" s="367"/>
      <c r="M3" s="370"/>
      <c r="N3" s="6"/>
      <c r="O3" s="6"/>
      <c r="P3" s="6"/>
      <c r="Q3" s="6"/>
      <c r="R3" s="6"/>
      <c r="S3" s="6"/>
      <c r="T3" s="6"/>
      <c r="U3" s="6"/>
    </row>
    <row r="4" spans="1:21" s="85" customFormat="1">
      <c r="A4" s="91" t="s">
        <v>92</v>
      </c>
      <c r="B4" s="105" t="s">
        <v>280</v>
      </c>
      <c r="C4" s="105"/>
      <c r="D4" s="105"/>
      <c r="E4" s="129" t="str">
        <f>基本情報設定シート!$C$11</f>
        <v>脱炭素経営推進事業</v>
      </c>
      <c r="F4" s="152"/>
      <c r="G4" s="152"/>
      <c r="H4" s="152"/>
      <c r="I4" s="152"/>
      <c r="J4" s="152"/>
      <c r="K4" s="152"/>
      <c r="L4" s="152"/>
      <c r="M4" s="212"/>
      <c r="N4" s="6"/>
      <c r="O4" s="6"/>
      <c r="P4" s="6"/>
      <c r="Q4" s="6"/>
      <c r="R4" s="6"/>
      <c r="S4" s="6"/>
      <c r="T4" s="6"/>
      <c r="U4" s="6"/>
    </row>
    <row r="5" spans="1:21" s="85" customFormat="1" ht="120" customHeight="1">
      <c r="A5" s="92"/>
      <c r="B5" s="106" t="s">
        <v>283</v>
      </c>
      <c r="C5" s="106"/>
      <c r="D5" s="106"/>
      <c r="E5" s="137"/>
      <c r="F5" s="157"/>
      <c r="G5" s="157"/>
      <c r="H5" s="157"/>
      <c r="I5" s="157"/>
      <c r="J5" s="157"/>
      <c r="K5" s="157"/>
      <c r="L5" s="157"/>
      <c r="M5" s="201"/>
      <c r="N5" s="6"/>
      <c r="O5" s="6"/>
      <c r="P5" s="6"/>
      <c r="Q5" s="6"/>
      <c r="R5" s="6"/>
      <c r="S5" s="6"/>
      <c r="T5" s="6"/>
      <c r="U5" s="6"/>
    </row>
    <row r="6" spans="1:21" s="85" customFormat="1" ht="39.950000000000003" customHeight="1">
      <c r="A6" s="92"/>
      <c r="B6" s="279" t="s">
        <v>284</v>
      </c>
      <c r="C6" s="363"/>
      <c r="D6" s="287"/>
      <c r="E6" s="143" t="s">
        <v>282</v>
      </c>
      <c r="F6" s="163"/>
      <c r="G6" s="163"/>
      <c r="H6" s="163"/>
      <c r="I6" s="163"/>
      <c r="J6" s="163"/>
      <c r="K6" s="163"/>
      <c r="L6" s="163"/>
      <c r="M6" s="207"/>
      <c r="N6" s="6"/>
      <c r="O6" s="6"/>
      <c r="P6" s="6"/>
      <c r="Q6" s="6"/>
      <c r="R6" s="6"/>
      <c r="S6" s="6"/>
      <c r="T6" s="6"/>
      <c r="U6" s="6"/>
    </row>
    <row r="7" spans="1:21" s="85" customFormat="1" ht="120" customHeight="1">
      <c r="A7" s="92"/>
      <c r="B7" s="280"/>
      <c r="C7" s="364"/>
      <c r="D7" s="288"/>
      <c r="E7" s="142"/>
      <c r="F7" s="162"/>
      <c r="G7" s="162"/>
      <c r="H7" s="162"/>
      <c r="I7" s="162"/>
      <c r="J7" s="162"/>
      <c r="K7" s="162"/>
      <c r="L7" s="162"/>
      <c r="M7" s="206"/>
      <c r="N7" s="6"/>
      <c r="O7" s="6"/>
      <c r="P7" s="6"/>
      <c r="Q7" s="6"/>
      <c r="R7" s="6"/>
      <c r="S7" s="6"/>
      <c r="T7" s="6"/>
      <c r="U7" s="6"/>
    </row>
    <row r="8" spans="1:21" s="85" customFormat="1" ht="120" customHeight="1">
      <c r="A8" s="93"/>
      <c r="B8" s="362" t="s">
        <v>40</v>
      </c>
      <c r="C8" s="365"/>
      <c r="D8" s="366"/>
      <c r="E8" s="144"/>
      <c r="F8" s="164"/>
      <c r="G8" s="164"/>
      <c r="H8" s="164"/>
      <c r="I8" s="164"/>
      <c r="J8" s="164"/>
      <c r="K8" s="164"/>
      <c r="L8" s="164"/>
      <c r="M8" s="208"/>
      <c r="N8" s="6"/>
      <c r="O8" s="6"/>
      <c r="P8" s="6"/>
      <c r="Q8" s="6"/>
      <c r="R8" s="6"/>
      <c r="S8" s="6"/>
      <c r="T8" s="6"/>
      <c r="U8" s="6"/>
    </row>
    <row r="9" spans="1:21" s="85" customFormat="1">
      <c r="A9" s="360" t="s">
        <v>243</v>
      </c>
      <c r="B9" s="109"/>
      <c r="C9" s="118" t="s">
        <v>205</v>
      </c>
      <c r="D9" s="117"/>
      <c r="E9" s="146"/>
      <c r="F9" s="146"/>
      <c r="G9" s="146"/>
      <c r="H9" s="146"/>
      <c r="I9" s="146"/>
      <c r="J9" s="146"/>
      <c r="K9" s="146"/>
      <c r="L9" s="192" t="s">
        <v>206</v>
      </c>
      <c r="M9" s="210"/>
      <c r="N9" s="6"/>
      <c r="O9" s="6"/>
      <c r="P9" s="6"/>
      <c r="Q9" s="6"/>
      <c r="R9" s="6"/>
      <c r="S9" s="6"/>
      <c r="T9" s="6"/>
      <c r="U9" s="6"/>
    </row>
    <row r="10" spans="1:21" s="85" customFormat="1">
      <c r="A10" s="360"/>
      <c r="B10" s="109"/>
      <c r="C10" s="118"/>
      <c r="D10" s="117"/>
      <c r="E10" s="146"/>
      <c r="F10" s="146"/>
      <c r="G10" s="146"/>
      <c r="H10" s="146"/>
      <c r="I10" s="146"/>
      <c r="J10" s="146"/>
      <c r="K10" s="146"/>
      <c r="L10" s="192" t="s">
        <v>211</v>
      </c>
      <c r="M10" s="210"/>
      <c r="N10" s="6"/>
      <c r="O10" s="6"/>
      <c r="P10" s="6"/>
      <c r="Q10" s="6"/>
      <c r="R10" s="6"/>
      <c r="S10" s="6"/>
      <c r="T10" s="6"/>
      <c r="U10" s="6"/>
    </row>
    <row r="11" spans="1:21" s="85" customFormat="1">
      <c r="A11" s="95"/>
      <c r="B11" s="109"/>
      <c r="C11" s="101" t="s">
        <v>207</v>
      </c>
      <c r="D11" s="101" t="s">
        <v>15</v>
      </c>
      <c r="E11" s="101"/>
      <c r="F11" s="165" t="s">
        <v>208</v>
      </c>
      <c r="G11" s="165"/>
      <c r="H11" s="165"/>
      <c r="I11" s="165"/>
      <c r="J11" s="165"/>
      <c r="K11" s="165"/>
      <c r="L11" s="165"/>
      <c r="M11" s="210"/>
      <c r="N11" s="6"/>
      <c r="O11" s="6"/>
      <c r="P11" s="6"/>
      <c r="Q11" s="6"/>
      <c r="R11" s="6"/>
      <c r="S11" s="6"/>
      <c r="T11" s="6"/>
      <c r="U11" s="6"/>
    </row>
    <row r="12" spans="1:21" s="85" customFormat="1">
      <c r="A12" s="95"/>
      <c r="B12" s="109"/>
      <c r="C12" s="274" t="s">
        <v>80</v>
      </c>
      <c r="D12" s="282">
        <f>D18-SUM(D14,D16)</f>
        <v>0</v>
      </c>
      <c r="E12" s="292"/>
      <c r="F12" s="301"/>
      <c r="G12" s="306"/>
      <c r="H12" s="306"/>
      <c r="I12" s="306"/>
      <c r="J12" s="306"/>
      <c r="K12" s="306"/>
      <c r="L12" s="316"/>
      <c r="M12" s="210"/>
      <c r="N12" s="6">
        <v>1</v>
      </c>
      <c r="O12" s="6"/>
      <c r="P12" s="6"/>
      <c r="Q12" s="6"/>
      <c r="R12" s="6"/>
      <c r="S12" s="6"/>
      <c r="T12" s="6"/>
      <c r="U12" s="6"/>
    </row>
    <row r="13" spans="1:21" s="85" customFormat="1">
      <c r="A13" s="95"/>
      <c r="B13" s="109"/>
      <c r="C13" s="275"/>
      <c r="D13" s="283" t="str">
        <f>IF($D$15="","",SUM($D$19,-D17,-D15))</f>
        <v/>
      </c>
      <c r="E13" s="293"/>
      <c r="F13" s="301"/>
      <c r="G13" s="306"/>
      <c r="H13" s="306"/>
      <c r="I13" s="306"/>
      <c r="J13" s="306"/>
      <c r="K13" s="306"/>
      <c r="L13" s="316"/>
      <c r="M13" s="210"/>
      <c r="N13" s="6"/>
      <c r="O13" s="6"/>
      <c r="P13" s="6"/>
      <c r="Q13" s="6"/>
      <c r="R13" s="6"/>
      <c r="S13" s="6"/>
      <c r="T13" s="6"/>
      <c r="U13" s="6"/>
    </row>
    <row r="14" spans="1:21" s="85" customFormat="1">
      <c r="A14" s="95"/>
      <c r="B14" s="109"/>
      <c r="C14" s="276" t="s">
        <v>209</v>
      </c>
      <c r="D14" s="282">
        <f>$K$43</f>
        <v>0</v>
      </c>
      <c r="E14" s="292"/>
      <c r="F14" s="301" t="str">
        <f>基本情報設定シート!$C$10</f>
        <v>松江市環境負荷軽減活動支援事業補助金</v>
      </c>
      <c r="G14" s="306"/>
      <c r="H14" s="306"/>
      <c r="I14" s="306"/>
      <c r="J14" s="306"/>
      <c r="K14" s="306"/>
      <c r="L14" s="316"/>
      <c r="M14" s="210"/>
      <c r="N14" s="6">
        <v>2</v>
      </c>
      <c r="O14" s="6"/>
      <c r="P14" s="6"/>
      <c r="Q14" s="6"/>
      <c r="R14" s="6"/>
      <c r="S14" s="6"/>
      <c r="T14" s="6"/>
      <c r="U14" s="6"/>
    </row>
    <row r="15" spans="1:21" s="85" customFormat="1">
      <c r="A15" s="95"/>
      <c r="B15" s="109"/>
      <c r="C15" s="277"/>
      <c r="D15" s="284" t="str">
        <f>IF($K$44="","",$K$44)</f>
        <v/>
      </c>
      <c r="E15" s="294"/>
      <c r="F15" s="301"/>
      <c r="G15" s="306"/>
      <c r="H15" s="306"/>
      <c r="I15" s="306"/>
      <c r="J15" s="306"/>
      <c r="K15" s="306"/>
      <c r="L15" s="316"/>
      <c r="M15" s="210"/>
      <c r="N15" s="6"/>
      <c r="O15" s="6"/>
      <c r="P15" s="6"/>
      <c r="Q15" s="6"/>
      <c r="R15" s="6"/>
      <c r="S15" s="6"/>
      <c r="T15" s="6"/>
      <c r="U15" s="6"/>
    </row>
    <row r="16" spans="1:21" s="85" customFormat="1">
      <c r="A16" s="95"/>
      <c r="B16" s="109"/>
      <c r="C16" s="276" t="s">
        <v>210</v>
      </c>
      <c r="D16" s="282">
        <f>IF('(別紙2)変更事業計画書'!$D$26="",'(別紙2)変更事業計画書'!$D$25,'(別紙2)変更事業計画書'!$D$26)</f>
        <v>0</v>
      </c>
      <c r="E16" s="292"/>
      <c r="F16" s="301"/>
      <c r="G16" s="306"/>
      <c r="H16" s="306"/>
      <c r="I16" s="306"/>
      <c r="J16" s="306"/>
      <c r="K16" s="306"/>
      <c r="L16" s="316"/>
      <c r="M16" s="210"/>
      <c r="N16" s="6">
        <v>3</v>
      </c>
      <c r="O16" s="6"/>
      <c r="P16" s="6"/>
      <c r="Q16" s="6"/>
      <c r="R16" s="6"/>
      <c r="S16" s="6"/>
      <c r="T16" s="6"/>
      <c r="U16" s="6"/>
    </row>
    <row r="17" spans="1:21" s="85" customFormat="1">
      <c r="A17" s="95"/>
      <c r="B17" s="109"/>
      <c r="C17" s="277"/>
      <c r="D17" s="285"/>
      <c r="E17" s="295"/>
      <c r="F17" s="303"/>
      <c r="G17" s="308"/>
      <c r="H17" s="308"/>
      <c r="I17" s="308"/>
      <c r="J17" s="308"/>
      <c r="K17" s="308"/>
      <c r="L17" s="318"/>
      <c r="M17" s="210"/>
      <c r="N17" s="6"/>
      <c r="O17" s="6"/>
      <c r="P17" s="6"/>
      <c r="Q17" s="6"/>
      <c r="R17" s="6"/>
      <c r="S17" s="6"/>
      <c r="T17" s="6"/>
      <c r="U17" s="6"/>
    </row>
    <row r="18" spans="1:21" s="85" customFormat="1">
      <c r="A18" s="95"/>
      <c r="B18" s="109"/>
      <c r="C18" s="101" t="s">
        <v>212</v>
      </c>
      <c r="D18" s="286">
        <f>E41</f>
        <v>0</v>
      </c>
      <c r="E18" s="286"/>
      <c r="F18" s="166"/>
      <c r="G18" s="166"/>
      <c r="H18" s="166"/>
      <c r="I18" s="166"/>
      <c r="J18" s="166"/>
      <c r="K18" s="166"/>
      <c r="L18" s="166"/>
      <c r="M18" s="210"/>
      <c r="N18" s="6">
        <v>4</v>
      </c>
      <c r="O18" s="6"/>
      <c r="P18" s="6"/>
      <c r="Q18" s="6"/>
      <c r="R18" s="6"/>
      <c r="S18" s="6"/>
      <c r="T18" s="6"/>
      <c r="U18" s="6"/>
    </row>
    <row r="19" spans="1:21" s="85" customFormat="1">
      <c r="A19" s="95"/>
      <c r="B19" s="109"/>
      <c r="C19" s="101"/>
      <c r="D19" s="127" t="str">
        <f>IF($D$15="","",$E$42)</f>
        <v/>
      </c>
      <c r="E19" s="127"/>
      <c r="F19" s="304"/>
      <c r="G19" s="304"/>
      <c r="H19" s="304"/>
      <c r="I19" s="304"/>
      <c r="J19" s="304"/>
      <c r="K19" s="304"/>
      <c r="L19" s="304"/>
      <c r="M19" s="210"/>
      <c r="N19" s="6"/>
      <c r="O19" s="6"/>
      <c r="P19" s="6"/>
      <c r="Q19" s="6"/>
      <c r="R19" s="6"/>
      <c r="S19" s="6"/>
      <c r="T19" s="6"/>
      <c r="U19" s="6"/>
    </row>
    <row r="20" spans="1:21" s="85" customFormat="1">
      <c r="A20" s="95"/>
      <c r="B20" s="109"/>
      <c r="C20" s="278"/>
      <c r="D20" s="117"/>
      <c r="E20" s="117"/>
      <c r="F20" s="146"/>
      <c r="G20" s="146"/>
      <c r="H20" s="146"/>
      <c r="I20" s="146"/>
      <c r="J20" s="146"/>
      <c r="K20" s="146"/>
      <c r="L20" s="146"/>
      <c r="M20" s="210"/>
      <c r="N20" s="6"/>
      <c r="O20" s="6"/>
      <c r="P20" s="6"/>
      <c r="Q20" s="6"/>
      <c r="R20" s="6"/>
      <c r="S20" s="6"/>
      <c r="T20" s="6"/>
      <c r="U20" s="6"/>
    </row>
    <row r="21" spans="1:21" s="85" customFormat="1">
      <c r="A21" s="95"/>
      <c r="B21" s="109"/>
      <c r="C21" s="118" t="s">
        <v>34</v>
      </c>
      <c r="D21" s="117"/>
      <c r="E21" s="146"/>
      <c r="F21" s="146"/>
      <c r="G21" s="146"/>
      <c r="H21" s="146"/>
      <c r="I21" s="146"/>
      <c r="J21" s="146"/>
      <c r="K21" s="146"/>
      <c r="L21" s="192" t="s">
        <v>206</v>
      </c>
      <c r="M21" s="210"/>
      <c r="N21" s="6"/>
      <c r="O21" s="6"/>
      <c r="P21" s="6"/>
      <c r="Q21" s="6"/>
      <c r="R21" s="6"/>
      <c r="S21" s="6"/>
      <c r="T21" s="6"/>
      <c r="U21" s="6"/>
    </row>
    <row r="22" spans="1:21" s="85" customFormat="1">
      <c r="A22" s="95"/>
      <c r="B22" s="109"/>
      <c r="C22" s="118"/>
      <c r="D22" s="117"/>
      <c r="E22" s="146"/>
      <c r="F22" s="146"/>
      <c r="G22" s="146"/>
      <c r="H22" s="146"/>
      <c r="I22" s="146"/>
      <c r="J22" s="146"/>
      <c r="K22" s="146"/>
      <c r="L22" s="192" t="s">
        <v>211</v>
      </c>
      <c r="M22" s="210"/>
      <c r="N22" s="6"/>
      <c r="O22" s="6"/>
      <c r="P22" s="6"/>
      <c r="Q22" s="6"/>
      <c r="R22" s="6"/>
      <c r="S22" s="6"/>
      <c r="T22" s="6"/>
      <c r="U22" s="6"/>
    </row>
    <row r="23" spans="1:21" s="85" customFormat="1" ht="30" customHeight="1">
      <c r="A23" s="95"/>
      <c r="B23" s="109"/>
      <c r="C23" s="102" t="s">
        <v>178</v>
      </c>
      <c r="D23" s="124"/>
      <c r="E23" s="147" t="s">
        <v>213</v>
      </c>
      <c r="F23" s="169"/>
      <c r="G23" s="172" t="s">
        <v>238</v>
      </c>
      <c r="H23" s="172"/>
      <c r="I23" s="172"/>
      <c r="J23" s="172"/>
      <c r="K23" s="147" t="s">
        <v>214</v>
      </c>
      <c r="L23" s="169"/>
      <c r="M23" s="210"/>
      <c r="N23" s="6"/>
      <c r="O23" s="6"/>
      <c r="P23" s="6"/>
      <c r="Q23" s="6"/>
      <c r="R23" s="6"/>
      <c r="S23" s="6"/>
      <c r="T23" s="6"/>
      <c r="U23" s="6"/>
    </row>
    <row r="24" spans="1:21" s="85" customFormat="1" ht="30" customHeight="1">
      <c r="A24" s="95"/>
      <c r="B24" s="109"/>
      <c r="C24" s="103"/>
      <c r="D24" s="125"/>
      <c r="E24" s="148"/>
      <c r="F24" s="170"/>
      <c r="G24" s="172" t="s">
        <v>239</v>
      </c>
      <c r="H24" s="172"/>
      <c r="I24" s="180" t="s">
        <v>210</v>
      </c>
      <c r="J24" s="180"/>
      <c r="K24" s="148"/>
      <c r="L24" s="170"/>
      <c r="M24" s="210"/>
      <c r="N24" s="6"/>
      <c r="O24" s="6"/>
      <c r="P24" s="6"/>
      <c r="Q24" s="6"/>
      <c r="R24" s="6"/>
      <c r="S24" s="6"/>
      <c r="T24" s="6"/>
      <c r="U24" s="6"/>
    </row>
    <row r="25" spans="1:21" s="85" customFormat="1">
      <c r="A25" s="95"/>
      <c r="B25" s="109"/>
      <c r="C25" s="102" t="str">
        <f>VLOOKUP(基本情報設定シート!$C$11,'プルダウン（事業計画書）'!$D$1:$L$17,$N25+1,0)</f>
        <v>専門家経費</v>
      </c>
      <c r="D25" s="124"/>
      <c r="E25" s="296">
        <f>IF('(別紙2)変更事業計画書'!E35="",INDEX('(別紙2)変更事業計画書'!$E$34:$E$51,MATCH('(別紙3)事業報告書'!$N25,'(別紙2)変更事業計画書'!$N$34:$N$51,0)),INDEX('(別紙2)変更事業計画書'!$E$34:$E$51,MATCH('(別紙3)事業報告書'!$N25,'(別紙2)変更事業計画書'!$N$34:$N$51,0)+1))</f>
        <v>0</v>
      </c>
      <c r="F25" s="305"/>
      <c r="G25" s="296">
        <f>IF('(別紙2)変更事業計画書'!G35="",INDEX('(別紙2)変更事業計画書'!$G$34:$G$51,MATCH('(別紙3)事業報告書'!$N25,'(別紙2)変更事業計画書'!$N$34:$N$51,0)),INDEX('(別紙2)変更事業計画書'!$G$34:$G$51,MATCH('(別紙3)事業報告書'!$N25,'(別紙2)変更事業計画書'!$N$34:$N$51,0)+1))</f>
        <v>0</v>
      </c>
      <c r="H25" s="305"/>
      <c r="I25" s="296">
        <f>IF('(別紙2)変更事業計画書'!I35="",INDEX('(別紙2)変更事業計画書'!$I$34:$I$51,MATCH('(別紙3)事業報告書'!$N25,'(別紙2)変更事業計画書'!$N$34:$N$51,0)),INDEX('(別紙2)変更事業計画書'!$I$34:$I$51,MATCH('(別紙3)事業報告書'!$N25,'(別紙2)変更事業計画書'!$N$34:$N$51,0)+1))</f>
        <v>0</v>
      </c>
      <c r="J25" s="305"/>
      <c r="K25" s="296">
        <f>IFERROR(SUM($E25,-$G25,-$I25),"")</f>
        <v>0</v>
      </c>
      <c r="L25" s="305"/>
      <c r="M25" s="210"/>
      <c r="N25" s="6">
        <v>1</v>
      </c>
      <c r="O25" s="6"/>
      <c r="P25" s="6"/>
      <c r="Q25" s="6"/>
      <c r="R25" s="6"/>
      <c r="S25" s="6"/>
      <c r="T25" s="6"/>
      <c r="U25" s="6"/>
    </row>
    <row r="26" spans="1:21" s="85" customFormat="1">
      <c r="A26" s="95"/>
      <c r="B26" s="109"/>
      <c r="C26" s="103"/>
      <c r="D26" s="125"/>
      <c r="E26" s="173"/>
      <c r="F26" s="176"/>
      <c r="G26" s="173"/>
      <c r="H26" s="176"/>
      <c r="I26" s="173"/>
      <c r="J26" s="176"/>
      <c r="K26" s="188" t="str">
        <f>IF($E26-SUM($G26,$I26)=0,"",$E26-SUM($G26,$I26))</f>
        <v/>
      </c>
      <c r="L26" s="193"/>
      <c r="M26" s="210"/>
      <c r="N26" s="6"/>
      <c r="O26" s="6"/>
      <c r="P26" s="6"/>
      <c r="Q26" s="6"/>
      <c r="R26" s="6"/>
      <c r="S26" s="6"/>
      <c r="T26" s="6"/>
      <c r="U26" s="6"/>
    </row>
    <row r="27" spans="1:21" s="85" customFormat="1">
      <c r="A27" s="95"/>
      <c r="B27" s="109"/>
      <c r="C27" s="102" t="str">
        <f>VLOOKUP(基本情報設定シート!$C$11,'プルダウン（事業計画書）'!$D$1:$L$17,$N27+1,0)</f>
        <v>委託費</v>
      </c>
      <c r="D27" s="124"/>
      <c r="E27" s="296">
        <f>IF('(別紙2)変更事業計画書'!E37="",INDEX('(別紙2)変更事業計画書'!$E$34:$E$51,MATCH('(別紙3)事業報告書'!$N27,'(別紙2)変更事業計画書'!$N$34:$N$51,0)),INDEX('(別紙2)変更事業計画書'!$E$34:$E$51,MATCH('(別紙3)事業報告書'!$N27,'(別紙2)変更事業計画書'!$N$34:$N$51,0)+1))</f>
        <v>0</v>
      </c>
      <c r="F27" s="305"/>
      <c r="G27" s="296">
        <f>IF('(別紙2)変更事業計画書'!G37="",INDEX('(別紙2)変更事業計画書'!$G$34:$G$51,MATCH('(別紙3)事業報告書'!$N27,'(別紙2)変更事業計画書'!$N$34:$N$51,0)),INDEX('(別紙2)変更事業計画書'!$G$34:$G$51,MATCH('(別紙3)事業報告書'!$N27,'(別紙2)変更事業計画書'!$N$34:$N$51,0)+1))</f>
        <v>0</v>
      </c>
      <c r="H27" s="305"/>
      <c r="I27" s="296">
        <f>IF('(別紙2)変更事業計画書'!I37="",INDEX('(別紙2)変更事業計画書'!$I$34:$I$51,MATCH('(別紙3)事業報告書'!$N27,'(別紙2)変更事業計画書'!$N$34:$N$51,0)),INDEX('(別紙2)変更事業計画書'!$I$34:$I$51,MATCH('(別紙3)事業報告書'!$N27,'(別紙2)変更事業計画書'!$N$34:$N$51,0)+1))</f>
        <v>0</v>
      </c>
      <c r="J27" s="305"/>
      <c r="K27" s="296">
        <f>IFERROR(SUM($E27,-$G27,-$I27),"")</f>
        <v>0</v>
      </c>
      <c r="L27" s="305"/>
      <c r="M27" s="210"/>
      <c r="N27" s="6">
        <v>2</v>
      </c>
      <c r="O27" s="6"/>
      <c r="P27" s="6"/>
      <c r="Q27" s="6"/>
      <c r="R27" s="6"/>
      <c r="S27" s="6"/>
      <c r="T27" s="6"/>
      <c r="U27" s="6"/>
    </row>
    <row r="28" spans="1:21" s="85" customFormat="1">
      <c r="A28" s="95"/>
      <c r="B28" s="109"/>
      <c r="C28" s="103"/>
      <c r="D28" s="125"/>
      <c r="E28" s="173"/>
      <c r="F28" s="176"/>
      <c r="G28" s="173"/>
      <c r="H28" s="176"/>
      <c r="I28" s="173"/>
      <c r="J28" s="176"/>
      <c r="K28" s="188" t="str">
        <f>IF($E28-SUM($G28,$I28)=0,"",$E28-SUM($G28,$I28))</f>
        <v/>
      </c>
      <c r="L28" s="193"/>
      <c r="M28" s="210"/>
      <c r="N28" s="6"/>
      <c r="O28" s="6"/>
      <c r="P28" s="6"/>
      <c r="Q28" s="6"/>
      <c r="R28" s="6"/>
      <c r="S28" s="6"/>
      <c r="T28" s="6"/>
      <c r="U28" s="6"/>
    </row>
    <row r="29" spans="1:21" s="85" customFormat="1">
      <c r="A29" s="95"/>
      <c r="B29" s="109"/>
      <c r="C29" s="102" t="str">
        <f>VLOOKUP(基本情報設定シート!$C$11,'プルダウン（事業計画書）'!$D$1:$L$17,$N29+1,0)</f>
        <v>機械装置・工具器具費</v>
      </c>
      <c r="D29" s="124"/>
      <c r="E29" s="296">
        <f>IF('(別紙2)変更事業計画書'!E39="",INDEX('(別紙2)変更事業計画書'!$E$34:$E$51,MATCH('(別紙3)事業報告書'!$N29,'(別紙2)変更事業計画書'!$N$34:$N$51,0)),INDEX('(別紙2)変更事業計画書'!$E$34:$E$51,MATCH('(別紙3)事業報告書'!$N29,'(別紙2)変更事業計画書'!$N$34:$N$51,0)+1))</f>
        <v>0</v>
      </c>
      <c r="F29" s="305"/>
      <c r="G29" s="296">
        <f>IF('(別紙2)変更事業計画書'!G39="",INDEX('(別紙2)変更事業計画書'!$G$34:$G$51,MATCH('(別紙3)事業報告書'!$N29,'(別紙2)変更事業計画書'!$N$34:$N$51,0)),INDEX('(別紙2)変更事業計画書'!$G$34:$G$51,MATCH('(別紙3)事業報告書'!$N29,'(別紙2)変更事業計画書'!$N$34:$N$51,0)+1))</f>
        <v>0</v>
      </c>
      <c r="H29" s="305"/>
      <c r="I29" s="296">
        <f>IF('(別紙2)変更事業計画書'!I39="",INDEX('(別紙2)変更事業計画書'!$I$34:$I$51,MATCH('(別紙3)事業報告書'!$N29,'(別紙2)変更事業計画書'!$N$34:$N$51,0)),INDEX('(別紙2)変更事業計画書'!$I$34:$I$51,MATCH('(別紙3)事業報告書'!$N29,'(別紙2)変更事業計画書'!$N$34:$N$51,0)+1))</f>
        <v>0</v>
      </c>
      <c r="J29" s="305"/>
      <c r="K29" s="296">
        <f>IFERROR(SUM($E29,-$G29,-$I29),"")</f>
        <v>0</v>
      </c>
      <c r="L29" s="305"/>
      <c r="M29" s="210"/>
      <c r="N29" s="6">
        <v>3</v>
      </c>
      <c r="O29" s="6"/>
      <c r="P29" s="6"/>
      <c r="Q29" s="6"/>
      <c r="R29" s="6"/>
      <c r="S29" s="6"/>
      <c r="T29" s="6"/>
      <c r="U29" s="6"/>
    </row>
    <row r="30" spans="1:21" s="85" customFormat="1">
      <c r="A30" s="95"/>
      <c r="B30" s="109"/>
      <c r="C30" s="103"/>
      <c r="D30" s="125"/>
      <c r="E30" s="173"/>
      <c r="F30" s="176"/>
      <c r="G30" s="173"/>
      <c r="H30" s="176"/>
      <c r="I30" s="173"/>
      <c r="J30" s="176"/>
      <c r="K30" s="188" t="str">
        <f>IF($E30-SUM($G30,$I30)=0,"",$E30-SUM($G30,$I30))</f>
        <v/>
      </c>
      <c r="L30" s="193"/>
      <c r="M30" s="210"/>
      <c r="N30" s="6"/>
      <c r="O30" s="6"/>
      <c r="P30" s="6"/>
      <c r="Q30" s="6"/>
      <c r="R30" s="6"/>
      <c r="S30" s="6"/>
      <c r="T30" s="6"/>
      <c r="U30" s="6"/>
    </row>
    <row r="31" spans="1:21" s="85" customFormat="1">
      <c r="A31" s="95"/>
      <c r="B31" s="109"/>
      <c r="C31" s="102" t="str">
        <f>VLOOKUP(基本情報設定シート!$C$11,'プルダウン（事業計画書）'!$D$1:$L$17,$N31+1,0)</f>
        <v>通信費</v>
      </c>
      <c r="D31" s="124"/>
      <c r="E31" s="296">
        <f>IF('(別紙2)変更事業計画書'!E41="",INDEX('(別紙2)変更事業計画書'!$E$34:$E$51,MATCH('(別紙3)事業報告書'!$N31,'(別紙2)変更事業計画書'!$N$34:$N$51,0)),INDEX('(別紙2)変更事業計画書'!$E$34:$E$51,MATCH('(別紙3)事業報告書'!$N31,'(別紙2)変更事業計画書'!$N$34:$N$51,0)+1))</f>
        <v>0</v>
      </c>
      <c r="F31" s="305"/>
      <c r="G31" s="296">
        <f>IF('(別紙2)変更事業計画書'!G41="",INDEX('(別紙2)変更事業計画書'!$G$34:$G$51,MATCH('(別紙3)事業報告書'!$N31,'(別紙2)変更事業計画書'!$N$34:$N$51,0)),INDEX('(別紙2)変更事業計画書'!$G$34:$G$51,MATCH('(別紙3)事業報告書'!$N31,'(別紙2)変更事業計画書'!$N$34:$N$51,0)+1))</f>
        <v>0</v>
      </c>
      <c r="H31" s="305"/>
      <c r="I31" s="296">
        <f>IF('(別紙2)変更事業計画書'!I41="",INDEX('(別紙2)変更事業計画書'!$I$34:$I$51,MATCH('(別紙3)事業報告書'!$N31,'(別紙2)変更事業計画書'!$N$34:$N$51,0)),INDEX('(別紙2)変更事業計画書'!$I$34:$I$51,MATCH('(別紙3)事業報告書'!$N31,'(別紙2)変更事業計画書'!$N$34:$N$51,0)+1))</f>
        <v>0</v>
      </c>
      <c r="J31" s="305"/>
      <c r="K31" s="296">
        <f>IFERROR(SUM($E31,-$G31,-$I31),"")</f>
        <v>0</v>
      </c>
      <c r="L31" s="305"/>
      <c r="M31" s="210"/>
      <c r="N31" s="6">
        <v>4</v>
      </c>
      <c r="O31" s="6"/>
      <c r="P31" s="6"/>
      <c r="Q31" s="6"/>
      <c r="R31" s="6"/>
      <c r="S31" s="6"/>
      <c r="T31" s="6"/>
      <c r="U31" s="6"/>
    </row>
    <row r="32" spans="1:21" s="85" customFormat="1">
      <c r="A32" s="95"/>
      <c r="B32" s="109"/>
      <c r="C32" s="103"/>
      <c r="D32" s="125"/>
      <c r="E32" s="173"/>
      <c r="F32" s="176"/>
      <c r="G32" s="173"/>
      <c r="H32" s="176"/>
      <c r="I32" s="173"/>
      <c r="J32" s="176"/>
      <c r="K32" s="188" t="str">
        <f>IF($E32-SUM($G32,$I32)=0,"",$E32-SUM($G32,$I32))</f>
        <v/>
      </c>
      <c r="L32" s="193"/>
      <c r="M32" s="210"/>
      <c r="N32" s="6"/>
      <c r="O32" s="6"/>
      <c r="P32" s="6"/>
      <c r="Q32" s="6"/>
      <c r="R32" s="6"/>
      <c r="S32" s="6"/>
      <c r="T32" s="6"/>
      <c r="U32" s="6"/>
    </row>
    <row r="33" spans="1:21" s="85" customFormat="1">
      <c r="A33" s="95"/>
      <c r="B33" s="109"/>
      <c r="C33" s="102" t="str">
        <f>VLOOKUP(基本情報設定シート!$C$11,'プルダウン（事業計画書）'!$D$1:$L$17,$N33+1,0)</f>
        <v>その他経費</v>
      </c>
      <c r="D33" s="124"/>
      <c r="E33" s="296">
        <f>IF('(別紙2)変更事業計画書'!E43="",INDEX('(別紙2)変更事業計画書'!$E$34:$E$51,MATCH('(別紙3)事業報告書'!$N33,'(別紙2)変更事業計画書'!$N$34:$N$51,0)),INDEX('(別紙2)変更事業計画書'!$E$34:$E$51,MATCH('(別紙3)事業報告書'!$N33,'(別紙2)変更事業計画書'!$N$34:$N$51,0)+1))</f>
        <v>0</v>
      </c>
      <c r="F33" s="305"/>
      <c r="G33" s="296">
        <f>IF('(別紙2)変更事業計画書'!G43="",INDEX('(別紙2)変更事業計画書'!$G$34:$G$51,MATCH('(別紙3)事業報告書'!$N33,'(別紙2)変更事業計画書'!$N$34:$N$51,0)),INDEX('(別紙2)変更事業計画書'!$G$34:$G$51,MATCH('(別紙3)事業報告書'!$N33,'(別紙2)変更事業計画書'!$N$34:$N$51,0)+1))</f>
        <v>0</v>
      </c>
      <c r="H33" s="305"/>
      <c r="I33" s="296">
        <f>IF('(別紙2)変更事業計画書'!I43="",INDEX('(別紙2)変更事業計画書'!$I$34:$I$51,MATCH('(別紙3)事業報告書'!$N33,'(別紙2)変更事業計画書'!$N$34:$N$51,0)),INDEX('(別紙2)変更事業計画書'!$I$34:$I$51,MATCH('(別紙3)事業報告書'!$N33,'(別紙2)変更事業計画書'!$N$34:$N$51,0)+1))</f>
        <v>0</v>
      </c>
      <c r="J33" s="305"/>
      <c r="K33" s="296">
        <f>IFERROR(SUM($E33,-$G33,-$I33),"")</f>
        <v>0</v>
      </c>
      <c r="L33" s="305"/>
      <c r="M33" s="210"/>
      <c r="N33" s="6">
        <v>5</v>
      </c>
      <c r="O33" s="6"/>
      <c r="P33" s="6"/>
      <c r="Q33" s="6"/>
      <c r="R33" s="6"/>
      <c r="S33" s="6"/>
      <c r="T33" s="6"/>
      <c r="U33" s="6"/>
    </row>
    <row r="34" spans="1:21" s="85" customFormat="1">
      <c r="A34" s="95"/>
      <c r="B34" s="109"/>
      <c r="C34" s="103"/>
      <c r="D34" s="125"/>
      <c r="E34" s="150"/>
      <c r="F34" s="171"/>
      <c r="G34" s="173"/>
      <c r="H34" s="176"/>
      <c r="I34" s="173"/>
      <c r="J34" s="176"/>
      <c r="K34" s="188" t="str">
        <f>IF($E34-SUM($G34,$I34)=0,"",$E34-SUM($G34,$I34))</f>
        <v/>
      </c>
      <c r="L34" s="193"/>
      <c r="M34" s="210"/>
      <c r="N34" s="6"/>
      <c r="O34" s="6"/>
      <c r="P34" s="6"/>
      <c r="Q34" s="6"/>
      <c r="R34" s="6"/>
      <c r="S34" s="6"/>
      <c r="T34" s="6"/>
      <c r="U34" s="6"/>
    </row>
    <row r="35" spans="1:21" s="85" customFormat="1" hidden="1">
      <c r="A35" s="95"/>
      <c r="B35" s="109"/>
      <c r="C35" s="102">
        <f>VLOOKUP(基本情報設定シート!$C$11,'プルダウン（事業計画書）'!$D$1:$L$17,$N35+1,0)</f>
        <v>0</v>
      </c>
      <c r="D35" s="124"/>
      <c r="E35" s="296">
        <f>IF('(別紙2)変更事業計画書'!E45="",INDEX('(別紙2)変更事業計画書'!$E$34:$E$51,MATCH('(別紙3)事業報告書'!$N35,'(別紙2)変更事業計画書'!$N$34:$N$51,0)),INDEX('(別紙2)変更事業計画書'!$E$34:$E$51,MATCH('(別紙3)事業報告書'!$N35,'(別紙2)変更事業計画書'!$N$34:$N$51,0)+1))</f>
        <v>0</v>
      </c>
      <c r="F35" s="305"/>
      <c r="G35" s="296">
        <f>IF('(別紙2)変更事業計画書'!G45="",INDEX('(別紙2)変更事業計画書'!$G$34:$G$51,MATCH('(別紙3)事業報告書'!$N35,'(別紙2)変更事業計画書'!$N$34:$N$51,0)),INDEX('(別紙2)変更事業計画書'!$G$34:$G$51,MATCH('(別紙3)事業報告書'!$N35,'(別紙2)変更事業計画書'!$N$34:$N$51,0)+1))</f>
        <v>0</v>
      </c>
      <c r="H35" s="305"/>
      <c r="I35" s="296">
        <f>IF('(別紙2)変更事業計画書'!I45="",INDEX('(別紙2)変更事業計画書'!$I$34:$I$51,MATCH('(別紙3)事業報告書'!$N35,'(別紙2)変更事業計画書'!$N$34:$N$51,0)),INDEX('(別紙2)変更事業計画書'!$I$34:$I$51,MATCH('(別紙3)事業報告書'!$N35,'(別紙2)変更事業計画書'!$N$34:$N$51,0)+1))</f>
        <v>0</v>
      </c>
      <c r="J35" s="305"/>
      <c r="K35" s="296">
        <f>IFERROR(SUM($E35,-$G35,-$I35),"")</f>
        <v>0</v>
      </c>
      <c r="L35" s="305"/>
      <c r="M35" s="210"/>
      <c r="N35" s="6">
        <v>6</v>
      </c>
      <c r="O35" s="6"/>
      <c r="P35" s="6"/>
      <c r="Q35" s="6"/>
      <c r="R35" s="6"/>
      <c r="S35" s="6"/>
      <c r="T35" s="6"/>
      <c r="U35" s="6"/>
    </row>
    <row r="36" spans="1:21" s="85" customFormat="1" hidden="1">
      <c r="A36" s="95"/>
      <c r="B36" s="109"/>
      <c r="C36" s="103"/>
      <c r="D36" s="125"/>
      <c r="E36" s="150"/>
      <c r="F36" s="171"/>
      <c r="G36" s="150"/>
      <c r="H36" s="171"/>
      <c r="I36" s="368"/>
      <c r="J36" s="369"/>
      <c r="K36" s="188" t="str">
        <f>IF($E36-SUM($G36,$I36)=0,"",$E36-SUM($G36,$I36))</f>
        <v/>
      </c>
      <c r="L36" s="193"/>
      <c r="M36" s="210"/>
      <c r="N36" s="6"/>
      <c r="O36" s="6"/>
      <c r="P36" s="6"/>
      <c r="Q36" s="6"/>
      <c r="R36" s="6"/>
      <c r="S36" s="6"/>
      <c r="T36" s="6"/>
      <c r="U36" s="6"/>
    </row>
    <row r="37" spans="1:21" s="85" customFormat="1" hidden="1">
      <c r="A37" s="95"/>
      <c r="B37" s="109"/>
      <c r="C37" s="102">
        <f>VLOOKUP(基本情報設定シート!$C$11,'プルダウン（事業計画書）'!$D$1:$L$17,$N37+1,0)</f>
        <v>0</v>
      </c>
      <c r="D37" s="124"/>
      <c r="E37" s="296">
        <f>IF('(別紙2)変更事業計画書'!E47="",INDEX('(別紙2)変更事業計画書'!$E$34:$E$51,MATCH('(別紙3)事業報告書'!$N37,'(別紙2)変更事業計画書'!$N$34:$N$51,0)),INDEX('(別紙2)変更事業計画書'!$E$34:$E$51,MATCH('(別紙3)事業報告書'!$N37,'(別紙2)変更事業計画書'!$N$34:$N$51,0)+1))</f>
        <v>0</v>
      </c>
      <c r="F37" s="305"/>
      <c r="G37" s="296">
        <f>IF('(別紙2)変更事業計画書'!G47="",INDEX('(別紙2)変更事業計画書'!$G$34:$G$51,MATCH('(別紙3)事業報告書'!$N37,'(別紙2)変更事業計画書'!$N$34:$N$51,0)),INDEX('(別紙2)変更事業計画書'!$G$34:$G$51,MATCH('(別紙3)事業報告書'!$N37,'(別紙2)変更事業計画書'!$N$34:$N$51,0)+1))</f>
        <v>0</v>
      </c>
      <c r="H37" s="305"/>
      <c r="I37" s="296">
        <f>IF('(別紙2)変更事業計画書'!I47="",INDEX('(別紙2)変更事業計画書'!$I$34:$I$51,MATCH('(別紙3)事業報告書'!$N37,'(別紙2)変更事業計画書'!$N$34:$N$51,0)),INDEX('(別紙2)変更事業計画書'!$I$34:$I$51,MATCH('(別紙3)事業報告書'!$N37,'(別紙2)変更事業計画書'!$N$34:$N$51,0)+1))</f>
        <v>0</v>
      </c>
      <c r="J37" s="305"/>
      <c r="K37" s="296">
        <f>IFERROR(SUM($E37,-$G37,-$I37),"")</f>
        <v>0</v>
      </c>
      <c r="L37" s="305"/>
      <c r="M37" s="210"/>
      <c r="N37" s="6">
        <v>7</v>
      </c>
      <c r="O37" s="6"/>
      <c r="P37" s="6"/>
      <c r="Q37" s="6"/>
      <c r="R37" s="6"/>
      <c r="S37" s="6"/>
      <c r="T37" s="6"/>
      <c r="U37" s="6"/>
    </row>
    <row r="38" spans="1:21" s="85" customFormat="1" hidden="1">
      <c r="A38" s="95"/>
      <c r="B38" s="109"/>
      <c r="C38" s="103"/>
      <c r="D38" s="125"/>
      <c r="E38" s="150"/>
      <c r="F38" s="171"/>
      <c r="G38" s="150"/>
      <c r="H38" s="171"/>
      <c r="I38" s="368"/>
      <c r="J38" s="369"/>
      <c r="K38" s="188" t="str">
        <f>IF($E38-SUM($G38,$I38)=0,"",$E38-SUM($G38,$I38))</f>
        <v/>
      </c>
      <c r="L38" s="193"/>
      <c r="M38" s="210"/>
      <c r="N38" s="6"/>
      <c r="O38" s="6"/>
      <c r="P38" s="6"/>
      <c r="Q38" s="6"/>
      <c r="R38" s="6"/>
      <c r="S38" s="6"/>
      <c r="T38" s="6"/>
      <c r="U38" s="6"/>
    </row>
    <row r="39" spans="1:21" s="85" customFormat="1" hidden="1">
      <c r="A39" s="95"/>
      <c r="B39" s="109"/>
      <c r="C39" s="102">
        <f>VLOOKUP(基本情報設定シート!$C$11,'プルダウン（事業計画書）'!$D$1:$L$17,$N39+1,0)</f>
        <v>0</v>
      </c>
      <c r="D39" s="124"/>
      <c r="E39" s="296">
        <f>IF('(別紙2)変更事業計画書'!E49="",INDEX('(別紙2)変更事業計画書'!$E$34:$E$51,MATCH('(別紙3)事業報告書'!$N39,'(別紙2)変更事業計画書'!$N$34:$N$51,0)),INDEX('(別紙2)変更事業計画書'!$E$34:$E$51,MATCH('(別紙3)事業報告書'!$N39,'(別紙2)変更事業計画書'!$N$34:$N$51,0)+1))</f>
        <v>0</v>
      </c>
      <c r="F39" s="305"/>
      <c r="G39" s="296">
        <f>IF('(別紙2)変更事業計画書'!G49="",INDEX('(別紙2)変更事業計画書'!$G$34:$G$51,MATCH('(別紙3)事業報告書'!$N39,'(別紙2)変更事業計画書'!$N$34:$N$51,0)),INDEX('(別紙2)変更事業計画書'!$G$34:$G$51,MATCH('(別紙3)事業報告書'!$N39,'(別紙2)変更事業計画書'!$N$34:$N$51,0)+1))</f>
        <v>0</v>
      </c>
      <c r="H39" s="305"/>
      <c r="I39" s="296">
        <f>IF('(別紙2)変更事業計画書'!I49="",INDEX('(別紙2)変更事業計画書'!$I$34:$I$51,MATCH('(別紙3)事業報告書'!$N39,'(別紙2)変更事業計画書'!$N$34:$N$51,0)),INDEX('(別紙2)変更事業計画書'!$I$34:$I$51,MATCH('(別紙3)事業報告書'!$N39,'(別紙2)変更事業計画書'!$N$34:$N$51,0)+1))</f>
        <v>0</v>
      </c>
      <c r="J39" s="305"/>
      <c r="K39" s="296">
        <f>IFERROR(SUM($E39,-$G39,-$I39),"")</f>
        <v>0</v>
      </c>
      <c r="L39" s="305"/>
      <c r="M39" s="210"/>
      <c r="N39" s="6">
        <v>8</v>
      </c>
      <c r="O39" s="6"/>
      <c r="P39" s="6"/>
      <c r="Q39" s="6"/>
      <c r="R39" s="6"/>
      <c r="S39" s="6"/>
      <c r="T39" s="6"/>
      <c r="U39" s="6"/>
    </row>
    <row r="40" spans="1:21" s="85" customFormat="1" hidden="1">
      <c r="A40" s="95"/>
      <c r="B40" s="109"/>
      <c r="C40" s="103"/>
      <c r="D40" s="125"/>
      <c r="E40" s="150"/>
      <c r="F40" s="171"/>
      <c r="G40" s="150"/>
      <c r="H40" s="171"/>
      <c r="I40" s="368"/>
      <c r="J40" s="369"/>
      <c r="K40" s="188" t="str">
        <f>IF($E40-SUM($G40,$I40)=0,"",$E40-SUM($G40,$I40))</f>
        <v/>
      </c>
      <c r="L40" s="193"/>
      <c r="M40" s="210"/>
      <c r="N40" s="6"/>
      <c r="O40" s="6"/>
      <c r="P40" s="6"/>
      <c r="Q40" s="6"/>
      <c r="R40" s="6"/>
      <c r="S40" s="6"/>
      <c r="T40" s="6"/>
      <c r="U40" s="6"/>
    </row>
    <row r="41" spans="1:21" s="85" customFormat="1">
      <c r="A41" s="95"/>
      <c r="B41" s="109"/>
      <c r="C41" s="102" t="s">
        <v>212</v>
      </c>
      <c r="D41" s="124"/>
      <c r="E41" s="296">
        <f>SUM(E25,E27,E29,E31,E33,E35,E37,E39)</f>
        <v>0</v>
      </c>
      <c r="F41" s="305"/>
      <c r="G41" s="296">
        <f>SUM(G25,G27,G29,G31,G33,G35,G37,G39)</f>
        <v>0</v>
      </c>
      <c r="H41" s="305"/>
      <c r="I41" s="296">
        <f>SUM(I25,I27,I29,I31,I33,I35,I37,I39)</f>
        <v>0</v>
      </c>
      <c r="J41" s="305"/>
      <c r="K41" s="296">
        <f>SUM(K25,K27,K29,K31,K33,K35,K37,K39)</f>
        <v>0</v>
      </c>
      <c r="L41" s="305"/>
      <c r="M41" s="210"/>
      <c r="N41" s="6">
        <v>9</v>
      </c>
      <c r="O41" s="6"/>
      <c r="P41" s="6"/>
      <c r="Q41" s="6"/>
      <c r="R41" s="6"/>
      <c r="S41" s="6"/>
      <c r="T41" s="6"/>
      <c r="U41" s="6"/>
    </row>
    <row r="42" spans="1:21" s="85" customFormat="1" ht="19.5">
      <c r="A42" s="96"/>
      <c r="B42" s="109"/>
      <c r="C42" s="103"/>
      <c r="D42" s="125"/>
      <c r="E42" s="151" t="str">
        <f>IF(SUM(E$26,E$28,E$30,E$32,E$34,E$36,E$38,E$40)=0,"",SUM(E$26,E$28,E$30,E$32,E$34,E$36,E$38,E$40))</f>
        <v/>
      </c>
      <c r="F42" s="151"/>
      <c r="G42" s="151" t="str">
        <f>IF(SUM(G$26,G$28,G$30,G$32,G$34,G$36,G$38,G$40)=0,"",SUM(G$26,G$28,G$30,G$32,G$34,G$36,G$38,G$40))</f>
        <v/>
      </c>
      <c r="H42" s="151"/>
      <c r="I42" s="151" t="str">
        <f>IF(SUM(I$26,I$28,I$30,I$32,I$34,I$36,I$38,I$40)=0,"",SUM(I$26,I$28,I$30,I$32,I$34,I$36,I$38,I$40))</f>
        <v/>
      </c>
      <c r="J42" s="151"/>
      <c r="K42" s="151" t="str">
        <f>IF(SUM(K$26,K$28,K$30,K$32,K$34,K$36,K$38,K$40)=0,"",SUM(K$26,K$28,K$30,K$32,K$34,K$36,K$38,K$40))</f>
        <v/>
      </c>
      <c r="L42" s="151"/>
      <c r="M42" s="210"/>
      <c r="N42" s="6"/>
      <c r="O42" s="6"/>
      <c r="P42" s="6"/>
      <c r="Q42" s="6"/>
      <c r="R42" s="6"/>
      <c r="S42" s="6"/>
      <c r="T42" s="6"/>
      <c r="U42" s="6"/>
    </row>
    <row r="43" spans="1:21" s="85" customFormat="1" ht="19.5">
      <c r="A43" s="96"/>
      <c r="B43" s="109"/>
      <c r="C43" s="281" t="s">
        <v>241</v>
      </c>
      <c r="D43" s="281"/>
      <c r="E43" s="281"/>
      <c r="F43" s="281"/>
      <c r="G43" s="281"/>
      <c r="H43" s="281"/>
      <c r="I43" s="281"/>
      <c r="J43" s="311"/>
      <c r="K43" s="314">
        <f>IFERROR(IF(ROUNDDOWN($K$41/2,-3)&gt;=500000-$J$46,500000-$J$46,ROUNDDOWN($K$41/2,-3)),"")</f>
        <v>0</v>
      </c>
      <c r="L43" s="319"/>
      <c r="M43" s="210"/>
      <c r="N43" s="6"/>
      <c r="O43" s="6"/>
      <c r="P43" s="6"/>
      <c r="Q43" s="6"/>
      <c r="R43" s="6"/>
      <c r="S43" s="6"/>
      <c r="T43" s="6"/>
      <c r="U43" s="6"/>
    </row>
    <row r="44" spans="1:21" s="85" customFormat="1" ht="19.5">
      <c r="A44" s="96"/>
      <c r="B44" s="109"/>
      <c r="C44" s="281"/>
      <c r="D44" s="281"/>
      <c r="E44" s="281"/>
      <c r="F44" s="281"/>
      <c r="G44" s="281"/>
      <c r="H44" s="281"/>
      <c r="I44" s="281"/>
      <c r="J44" s="311"/>
      <c r="K44" s="315" t="str">
        <f>IFERROR(IF(ROUNDDOWN($K$42/2,-3)&gt;=500000-$J$46,500000-$J$46,ROUNDDOWN($K$42/2,-3)),"")</f>
        <v/>
      </c>
      <c r="L44" s="320"/>
      <c r="M44" s="210"/>
      <c r="N44" s="6"/>
      <c r="O44" s="6"/>
      <c r="P44" s="6"/>
      <c r="Q44" s="6"/>
      <c r="R44" s="6"/>
      <c r="S44" s="6"/>
      <c r="T44" s="6"/>
      <c r="U44" s="6"/>
    </row>
    <row r="45" spans="1:21" s="85" customFormat="1" ht="60" customHeight="1">
      <c r="A45" s="97"/>
      <c r="B45" s="110" t="s">
        <v>285</v>
      </c>
      <c r="C45" s="121"/>
      <c r="D45" s="121"/>
      <c r="E45" s="121"/>
      <c r="F45" s="121"/>
      <c r="G45" s="121"/>
      <c r="H45" s="121"/>
      <c r="I45" s="121"/>
      <c r="J45" s="121"/>
      <c r="K45" s="121"/>
      <c r="L45" s="121"/>
      <c r="M45" s="211"/>
      <c r="N45" s="6"/>
      <c r="O45" s="6"/>
      <c r="P45" s="6"/>
      <c r="Q45" s="6"/>
      <c r="R45" s="6"/>
      <c r="S45" s="6"/>
      <c r="T45" s="6"/>
      <c r="U45" s="6"/>
    </row>
    <row r="46" spans="1:21" s="85" customFormat="1">
      <c r="A46" s="98" t="s">
        <v>255</v>
      </c>
      <c r="B46" s="111" t="s">
        <v>14</v>
      </c>
      <c r="C46" s="122"/>
      <c r="D46" s="129" t="s">
        <v>256</v>
      </c>
      <c r="E46" s="152"/>
      <c r="F46" s="152"/>
      <c r="G46" s="152"/>
      <c r="H46" s="152"/>
      <c r="I46" s="152"/>
      <c r="J46" s="186">
        <f>'(別紙2)変更事業計画書'!$J$55</f>
        <v>0</v>
      </c>
      <c r="K46" s="190"/>
      <c r="L46" s="152" t="s">
        <v>9</v>
      </c>
      <c r="M46" s="212"/>
      <c r="N46" s="6"/>
      <c r="O46" s="6"/>
      <c r="P46" s="6"/>
      <c r="Q46" s="6"/>
      <c r="R46" s="6"/>
      <c r="S46" s="6"/>
      <c r="T46" s="6"/>
      <c r="U46" s="6"/>
    </row>
    <row r="47" spans="1:21" s="85" customFormat="1" ht="40.5" customHeight="1">
      <c r="A47" s="99"/>
      <c r="B47" s="112"/>
      <c r="C47" s="123"/>
      <c r="D47" s="130"/>
      <c r="E47" s="130"/>
      <c r="F47" s="130"/>
      <c r="G47" s="130"/>
      <c r="H47" s="130"/>
      <c r="I47" s="130"/>
      <c r="J47" s="130"/>
      <c r="K47" s="130"/>
      <c r="L47" s="130"/>
      <c r="M47" s="213"/>
      <c r="N47" s="6"/>
      <c r="O47" s="6"/>
      <c r="P47" s="6"/>
      <c r="Q47" s="6"/>
      <c r="R47" s="6"/>
      <c r="S47" s="6"/>
      <c r="T47" s="6"/>
      <c r="U47" s="6"/>
    </row>
    <row r="48" spans="1:21" s="85" customFormat="1">
      <c r="A48" s="86"/>
      <c r="B48" s="86"/>
      <c r="C48" s="29"/>
      <c r="D48" s="29"/>
      <c r="E48" s="86"/>
      <c r="F48" s="86"/>
      <c r="G48" s="86"/>
      <c r="H48" s="86"/>
      <c r="I48" s="86"/>
      <c r="J48" s="86"/>
      <c r="K48" s="86"/>
      <c r="L48" s="86"/>
      <c r="M48" s="86"/>
      <c r="N48" s="6"/>
      <c r="O48" s="6"/>
      <c r="P48" s="6"/>
      <c r="Q48" s="6"/>
      <c r="R48" s="6"/>
      <c r="S48" s="6"/>
      <c r="T48" s="6"/>
      <c r="U48" s="6"/>
    </row>
    <row r="49" spans="1:21" s="85" customFormat="1">
      <c r="A49" s="86"/>
      <c r="B49" s="86"/>
      <c r="C49" s="29"/>
      <c r="D49" s="29"/>
      <c r="E49" s="86"/>
      <c r="F49" s="86"/>
      <c r="G49" s="86"/>
      <c r="H49" s="86"/>
      <c r="I49" s="86"/>
      <c r="J49" s="86"/>
      <c r="K49" s="86"/>
      <c r="L49" s="86"/>
      <c r="M49" s="86"/>
      <c r="N49" s="6"/>
      <c r="O49" s="6"/>
      <c r="P49" s="6"/>
      <c r="Q49" s="6"/>
      <c r="R49" s="6"/>
      <c r="S49" s="6"/>
      <c r="T49" s="6"/>
      <c r="U49" s="6"/>
    </row>
    <row r="50" spans="1:21" s="85" customFormat="1">
      <c r="A50" s="86"/>
      <c r="B50" s="86"/>
      <c r="C50" s="29"/>
      <c r="D50" s="29"/>
      <c r="E50" s="86"/>
      <c r="F50" s="86"/>
      <c r="G50" s="86"/>
      <c r="H50" s="86"/>
      <c r="I50" s="86"/>
      <c r="J50" s="86"/>
      <c r="K50" s="86"/>
      <c r="L50" s="86"/>
      <c r="M50" s="86"/>
      <c r="N50" s="6"/>
      <c r="O50" s="6"/>
      <c r="P50" s="6"/>
      <c r="Q50" s="6"/>
      <c r="R50" s="6"/>
      <c r="S50" s="6"/>
      <c r="T50" s="6"/>
      <c r="U50" s="6"/>
    </row>
  </sheetData>
  <sheetProtection algorithmName="SHA-512" hashValue="XCyJPNvtDtSTHC9JdY4ynnhvzhM/8hFaVcKfKqE/sShOKA5Y52iRxJU2gJgq+SggTmtigG/rvRZCcjqtOycpMQ==" saltValue="2D8V2LoRpBt++vAx5JJ/1A==" spinCount="100000" sheet="1" objects="1" scenarios="1" formatColumns="0" formatRows="0"/>
  <mergeCells count="133">
    <mergeCell ref="A2:M2"/>
    <mergeCell ref="B3:D3"/>
    <mergeCell ref="E3:M3"/>
    <mergeCell ref="B4:D4"/>
    <mergeCell ref="E4:M4"/>
    <mergeCell ref="B5:D5"/>
    <mergeCell ref="E5:M5"/>
    <mergeCell ref="E6:M6"/>
    <mergeCell ref="E7:M7"/>
    <mergeCell ref="B8:D8"/>
    <mergeCell ref="E8:M8"/>
    <mergeCell ref="D11:E11"/>
    <mergeCell ref="F11:L11"/>
    <mergeCell ref="D12:E12"/>
    <mergeCell ref="F12:L12"/>
    <mergeCell ref="D13:E13"/>
    <mergeCell ref="F13:L13"/>
    <mergeCell ref="D14:E14"/>
    <mergeCell ref="F14:L14"/>
    <mergeCell ref="D15:E15"/>
    <mergeCell ref="F15:L15"/>
    <mergeCell ref="D16:E16"/>
    <mergeCell ref="F16:L16"/>
    <mergeCell ref="D17:E17"/>
    <mergeCell ref="F17:L17"/>
    <mergeCell ref="D18:E18"/>
    <mergeCell ref="F18:L18"/>
    <mergeCell ref="D19:E19"/>
    <mergeCell ref="F19:L19"/>
    <mergeCell ref="G23:J23"/>
    <mergeCell ref="G24:H24"/>
    <mergeCell ref="I24:J24"/>
    <mergeCell ref="E25:F25"/>
    <mergeCell ref="G25:H25"/>
    <mergeCell ref="I25:J25"/>
    <mergeCell ref="K25:L25"/>
    <mergeCell ref="E26:F26"/>
    <mergeCell ref="G26:H26"/>
    <mergeCell ref="I26:J26"/>
    <mergeCell ref="K26:L26"/>
    <mergeCell ref="E27:F27"/>
    <mergeCell ref="G27:H27"/>
    <mergeCell ref="I27:J27"/>
    <mergeCell ref="K27:L27"/>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K43:L43"/>
    <mergeCell ref="K44:L44"/>
    <mergeCell ref="B45:L45"/>
    <mergeCell ref="D46:I46"/>
    <mergeCell ref="J46:K46"/>
    <mergeCell ref="L46:M46"/>
    <mergeCell ref="D47:M47"/>
    <mergeCell ref="A4:A8"/>
    <mergeCell ref="B6:D7"/>
    <mergeCell ref="C12:C13"/>
    <mergeCell ref="C14:C15"/>
    <mergeCell ref="C16:C17"/>
    <mergeCell ref="C18:C19"/>
    <mergeCell ref="C23:D24"/>
    <mergeCell ref="E23:F24"/>
    <mergeCell ref="K23:L24"/>
    <mergeCell ref="C25:D26"/>
    <mergeCell ref="C27:D28"/>
    <mergeCell ref="C29:D30"/>
    <mergeCell ref="C31:D32"/>
    <mergeCell ref="C33:D34"/>
    <mergeCell ref="C35:D36"/>
    <mergeCell ref="C37:D38"/>
    <mergeCell ref="C39:D40"/>
    <mergeCell ref="C41:D42"/>
    <mergeCell ref="C43:J44"/>
    <mergeCell ref="A46:A47"/>
    <mergeCell ref="B46:C47"/>
    <mergeCell ref="A9:A45"/>
  </mergeCells>
  <phoneticPr fontId="3"/>
  <dataValidations count="1">
    <dataValidation operator="greaterThanOrEqual" allowBlank="1" showDropDown="0" showInputMessage="1" showErrorMessage="1" sqref="C14 L45 B1:D3 C10:C12 F1:M3 C41 D16:D22 C18 C16 D10:D13 C25 E41:E42 I35 E25:E35 I25 B48:M1048576 H21:L21 C21:C23 E21:E23 L22 K22:K23 H22:J22 F9:F22 B9:D9 G9:L11 I27 I29 I31 I33 I41:I42 C39 E1:E6 M9:M45 B10:B46 E39 C45:J45 D47 C43 I39 I37 E37 C27 C29 C31 C33 C35 C37 E9:E11 K25:K45 G21:G42"/>
  </dataValidations>
  <printOptions horizontalCentered="1"/>
  <pageMargins left="0.31496062992125984" right="0.31496062992125984" top="0.74803149606299213" bottom="0.74803149606299213" header="0.31496062992125984" footer="0.31496062992125984"/>
  <pageSetup paperSize="9" scale="95" fitToWidth="1" fitToHeight="1" orientation="portrait" usePrinterDefaults="1" r:id="rId1"/>
  <rowBreaks count="1" manualBreakCount="1">
    <brk id="8"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8"/>
  <dimension ref="A1:AB23"/>
  <sheetViews>
    <sheetView view="pageBreakPreview" zoomScale="90" zoomScaleNormal="85" zoomScaleSheetLayoutView="90" workbookViewId="0">
      <selection activeCell="L14" sqref="L14:Y14"/>
    </sheetView>
  </sheetViews>
  <sheetFormatPr defaultColWidth="3" defaultRowHeight="18.75" customHeight="1"/>
  <cols>
    <col min="1" max="1" width="3" style="26"/>
    <col min="2" max="2" width="2" style="26" customWidth="1"/>
    <col min="3" max="3" width="4.625" style="26" customWidth="1"/>
    <col min="4" max="241" width="3" style="26"/>
    <col min="242" max="242" width="3.5" style="26" bestFit="1" customWidth="1"/>
    <col min="243" max="497" width="3" style="26"/>
    <col min="498" max="498" width="3.5" style="26" bestFit="1" customWidth="1"/>
    <col min="499" max="753" width="3" style="26"/>
    <col min="754" max="754" width="3.5" style="26" bestFit="1" customWidth="1"/>
    <col min="755" max="1009" width="3" style="26"/>
    <col min="1010" max="1010" width="3.5" style="26" bestFit="1" customWidth="1"/>
    <col min="1011" max="1265" width="3" style="26"/>
    <col min="1266" max="1266" width="3.5" style="26" bestFit="1" customWidth="1"/>
    <col min="1267" max="1521" width="3" style="26"/>
    <col min="1522" max="1522" width="3.5" style="26" bestFit="1" customWidth="1"/>
    <col min="1523" max="1777" width="3" style="26"/>
    <col min="1778" max="1778" width="3.5" style="26" bestFit="1" customWidth="1"/>
    <col min="1779" max="2033" width="3" style="26"/>
    <col min="2034" max="2034" width="3.5" style="26" bestFit="1" customWidth="1"/>
    <col min="2035" max="2289" width="3" style="26"/>
    <col min="2290" max="2290" width="3.5" style="26" bestFit="1" customWidth="1"/>
    <col min="2291" max="2545" width="3" style="26"/>
    <col min="2546" max="2546" width="3.5" style="26" bestFit="1" customWidth="1"/>
    <col min="2547" max="2801" width="3" style="26"/>
    <col min="2802" max="2802" width="3.5" style="26" bestFit="1" customWidth="1"/>
    <col min="2803" max="3057" width="3" style="26"/>
    <col min="3058" max="3058" width="3.5" style="26" bestFit="1" customWidth="1"/>
    <col min="3059" max="3313" width="3" style="26"/>
    <col min="3314" max="3314" width="3.5" style="26" bestFit="1" customWidth="1"/>
    <col min="3315" max="3569" width="3" style="26"/>
    <col min="3570" max="3570" width="3.5" style="26" bestFit="1" customWidth="1"/>
    <col min="3571" max="3825" width="3" style="26"/>
    <col min="3826" max="3826" width="3.5" style="26" bestFit="1" customWidth="1"/>
    <col min="3827" max="4081" width="3" style="26"/>
    <col min="4082" max="4082" width="3.5" style="26" bestFit="1" customWidth="1"/>
    <col min="4083" max="4337" width="3" style="26"/>
    <col min="4338" max="4338" width="3.5" style="26" bestFit="1" customWidth="1"/>
    <col min="4339" max="4593" width="3" style="26"/>
    <col min="4594" max="4594" width="3.5" style="26" bestFit="1" customWidth="1"/>
    <col min="4595" max="4849" width="3" style="26"/>
    <col min="4850" max="4850" width="3.5" style="26" bestFit="1" customWidth="1"/>
    <col min="4851" max="5105" width="3" style="26"/>
    <col min="5106" max="5106" width="3.5" style="26" bestFit="1" customWidth="1"/>
    <col min="5107" max="5361" width="3" style="26"/>
    <col min="5362" max="5362" width="3.5" style="26" bestFit="1" customWidth="1"/>
    <col min="5363" max="5617" width="3" style="26"/>
    <col min="5618" max="5618" width="3.5" style="26" bestFit="1" customWidth="1"/>
    <col min="5619" max="5873" width="3" style="26"/>
    <col min="5874" max="5874" width="3.5" style="26" bestFit="1" customWidth="1"/>
    <col min="5875" max="6129" width="3" style="26"/>
    <col min="6130" max="6130" width="3.5" style="26" bestFit="1" customWidth="1"/>
    <col min="6131" max="6385" width="3" style="26"/>
    <col min="6386" max="6386" width="3.5" style="26" bestFit="1" customWidth="1"/>
    <col min="6387" max="6641" width="3" style="26"/>
    <col min="6642" max="6642" width="3.5" style="26" bestFit="1" customWidth="1"/>
    <col min="6643" max="6897" width="3" style="26"/>
    <col min="6898" max="6898" width="3.5" style="26" bestFit="1" customWidth="1"/>
    <col min="6899" max="7153" width="3" style="26"/>
    <col min="7154" max="7154" width="3.5" style="26" bestFit="1" customWidth="1"/>
    <col min="7155" max="7409" width="3" style="26"/>
    <col min="7410" max="7410" width="3.5" style="26" bestFit="1" customWidth="1"/>
    <col min="7411" max="7665" width="3" style="26"/>
    <col min="7666" max="7666" width="3.5" style="26" bestFit="1" customWidth="1"/>
    <col min="7667" max="7921" width="3" style="26"/>
    <col min="7922" max="7922" width="3.5" style="26" bestFit="1" customWidth="1"/>
    <col min="7923" max="8177" width="3" style="26"/>
    <col min="8178" max="8178" width="3.5" style="26" bestFit="1" customWidth="1"/>
    <col min="8179" max="8433" width="3" style="26"/>
    <col min="8434" max="8434" width="3.5" style="26" bestFit="1" customWidth="1"/>
    <col min="8435" max="8689" width="3" style="26"/>
    <col min="8690" max="8690" width="3.5" style="26" bestFit="1" customWidth="1"/>
    <col min="8691" max="8945" width="3" style="26"/>
    <col min="8946" max="8946" width="3.5" style="26" bestFit="1" customWidth="1"/>
    <col min="8947" max="9201" width="3" style="26"/>
    <col min="9202" max="9202" width="3.5" style="26" bestFit="1" customWidth="1"/>
    <col min="9203" max="9457" width="3" style="26"/>
    <col min="9458" max="9458" width="3.5" style="26" bestFit="1" customWidth="1"/>
    <col min="9459" max="9713" width="3" style="26"/>
    <col min="9714" max="9714" width="3.5" style="26" bestFit="1" customWidth="1"/>
    <col min="9715" max="9969" width="3" style="26"/>
    <col min="9970" max="9970" width="3.5" style="26" bestFit="1" customWidth="1"/>
    <col min="9971" max="10225" width="3" style="26"/>
    <col min="10226" max="10226" width="3.5" style="26" bestFit="1" customWidth="1"/>
    <col min="10227" max="10481" width="3" style="26"/>
    <col min="10482" max="10482" width="3.5" style="26" bestFit="1" customWidth="1"/>
    <col min="10483" max="10737" width="3" style="26"/>
    <col min="10738" max="10738" width="3.5" style="26" bestFit="1" customWidth="1"/>
    <col min="10739" max="10993" width="3" style="26"/>
    <col min="10994" max="10994" width="3.5" style="26" bestFit="1" customWidth="1"/>
    <col min="10995" max="11249" width="3" style="26"/>
    <col min="11250" max="11250" width="3.5" style="26" bestFit="1" customWidth="1"/>
    <col min="11251" max="11505" width="3" style="26"/>
    <col min="11506" max="11506" width="3.5" style="26" bestFit="1" customWidth="1"/>
    <col min="11507" max="11761" width="3" style="26"/>
    <col min="11762" max="11762" width="3.5" style="26" bestFit="1" customWidth="1"/>
    <col min="11763" max="12017" width="3" style="26"/>
    <col min="12018" max="12018" width="3.5" style="26" bestFit="1" customWidth="1"/>
    <col min="12019" max="12273" width="3" style="26"/>
    <col min="12274" max="12274" width="3.5" style="26" bestFit="1" customWidth="1"/>
    <col min="12275" max="12529" width="3" style="26"/>
    <col min="12530" max="12530" width="3.5" style="26" bestFit="1" customWidth="1"/>
    <col min="12531" max="12785" width="3" style="26"/>
    <col min="12786" max="12786" width="3.5" style="26" bestFit="1" customWidth="1"/>
    <col min="12787" max="13041" width="3" style="26"/>
    <col min="13042" max="13042" width="3.5" style="26" bestFit="1" customWidth="1"/>
    <col min="13043" max="13297" width="3" style="26"/>
    <col min="13298" max="13298" width="3.5" style="26" bestFit="1" customWidth="1"/>
    <col min="13299" max="13553" width="3" style="26"/>
    <col min="13554" max="13554" width="3.5" style="26" bestFit="1" customWidth="1"/>
    <col min="13555" max="13809" width="3" style="26"/>
    <col min="13810" max="13810" width="3.5" style="26" bestFit="1" customWidth="1"/>
    <col min="13811" max="14065" width="3" style="26"/>
    <col min="14066" max="14066" width="3.5" style="26" bestFit="1" customWidth="1"/>
    <col min="14067" max="14321" width="3" style="26"/>
    <col min="14322" max="14322" width="3.5" style="26" bestFit="1" customWidth="1"/>
    <col min="14323" max="14577" width="3" style="26"/>
    <col min="14578" max="14578" width="3.5" style="26" bestFit="1" customWidth="1"/>
    <col min="14579" max="14833" width="3" style="26"/>
    <col min="14834" max="14834" width="3.5" style="26" bestFit="1" customWidth="1"/>
    <col min="14835" max="15089" width="3" style="26"/>
    <col min="15090" max="15090" width="3.5" style="26" bestFit="1" customWidth="1"/>
    <col min="15091" max="15345" width="3" style="26"/>
    <col min="15346" max="15346" width="3.5" style="26" bestFit="1" customWidth="1"/>
    <col min="15347" max="15601" width="3" style="26"/>
    <col min="15602" max="15602" width="3.5" style="26" bestFit="1" customWidth="1"/>
    <col min="15603" max="15857" width="3" style="26"/>
    <col min="15858" max="15858" width="3.5" style="26" bestFit="1" customWidth="1"/>
    <col min="15859" max="16113" width="3" style="26"/>
    <col min="16114" max="16114" width="3.5" style="26" bestFit="1" customWidth="1"/>
    <col min="16115" max="16384" width="3" style="26"/>
  </cols>
  <sheetData>
    <row r="1" spans="1:28" ht="20.100000000000001" customHeight="1">
      <c r="A1" s="28"/>
      <c r="B1" s="32" t="s">
        <v>3</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28" ht="39.950000000000003" customHeight="1">
      <c r="A2" s="29" t="s">
        <v>67</v>
      </c>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ht="20.100000000000001" customHeight="1">
      <c r="A3" s="30"/>
      <c r="B3" s="33"/>
      <c r="C3" s="33"/>
      <c r="D3" s="33"/>
      <c r="E3" s="33"/>
      <c r="F3" s="33"/>
      <c r="G3" s="33"/>
      <c r="H3" s="33"/>
      <c r="I3" s="33"/>
      <c r="J3" s="33"/>
      <c r="K3" s="33"/>
      <c r="L3" s="33"/>
      <c r="M3" s="33"/>
      <c r="N3" s="33"/>
      <c r="O3" s="33"/>
      <c r="P3" s="33"/>
      <c r="Q3" s="33"/>
      <c r="R3" s="33"/>
      <c r="S3" s="33"/>
      <c r="T3" s="33"/>
      <c r="U3" s="72"/>
      <c r="V3" s="72"/>
      <c r="W3" s="72"/>
      <c r="X3" s="72"/>
      <c r="Y3" s="72"/>
      <c r="Z3" s="72"/>
      <c r="AA3" s="72"/>
      <c r="AB3" s="33"/>
    </row>
    <row r="4" spans="1:28" ht="20.100000000000001" customHeight="1">
      <c r="A4" s="31"/>
      <c r="B4" s="34" t="s">
        <v>26</v>
      </c>
      <c r="C4" s="34"/>
      <c r="D4" s="34"/>
      <c r="E4" s="34"/>
      <c r="F4" s="34"/>
      <c r="G4" s="34"/>
      <c r="H4" s="34"/>
      <c r="I4" s="31"/>
      <c r="J4" s="31"/>
      <c r="K4" s="31"/>
      <c r="L4" s="31"/>
      <c r="M4" s="33"/>
      <c r="N4" s="33"/>
      <c r="O4" s="33"/>
      <c r="P4" s="33"/>
      <c r="Q4" s="33"/>
      <c r="R4" s="33"/>
      <c r="S4" s="33"/>
      <c r="T4" s="33"/>
      <c r="U4" s="33"/>
      <c r="V4" s="33"/>
      <c r="W4" s="33"/>
      <c r="X4" s="33"/>
      <c r="Y4" s="33"/>
      <c r="Z4" s="33"/>
      <c r="AA4" s="33"/>
      <c r="AB4" s="33"/>
    </row>
    <row r="5" spans="1:28" ht="20.100000000000001" customHeight="1">
      <c r="A5" s="30"/>
      <c r="B5" s="33"/>
      <c r="C5" s="33"/>
      <c r="D5" s="33"/>
      <c r="E5" s="33"/>
      <c r="F5" s="33"/>
      <c r="G5" s="33"/>
      <c r="H5" s="29" t="s">
        <v>51</v>
      </c>
      <c r="I5" s="29"/>
      <c r="J5" s="29"/>
      <c r="K5" s="29"/>
      <c r="L5" s="29"/>
      <c r="M5" s="66" t="s">
        <v>27</v>
      </c>
      <c r="N5" s="66"/>
      <c r="O5" s="66"/>
      <c r="P5" s="66"/>
      <c r="Q5" s="66"/>
      <c r="R5" s="34">
        <f>基本情報設定シート!$C$9</f>
        <v>0</v>
      </c>
      <c r="S5" s="34"/>
      <c r="T5" s="34"/>
      <c r="U5" s="34"/>
      <c r="V5" s="34"/>
      <c r="W5" s="34"/>
      <c r="X5" s="34"/>
      <c r="Y5" s="34"/>
      <c r="Z5" s="34"/>
      <c r="AA5" s="34"/>
      <c r="AB5" s="34"/>
    </row>
    <row r="6" spans="1:28" ht="20.100000000000001" customHeight="1">
      <c r="A6" s="30"/>
      <c r="B6" s="33"/>
      <c r="C6" s="33"/>
      <c r="D6" s="33"/>
      <c r="E6" s="33"/>
      <c r="F6" s="33"/>
      <c r="G6" s="33"/>
      <c r="H6" s="29"/>
      <c r="I6" s="29"/>
      <c r="J6" s="29"/>
      <c r="K6" s="29"/>
      <c r="L6" s="29"/>
      <c r="M6" s="67" t="s">
        <v>28</v>
      </c>
      <c r="N6" s="66"/>
      <c r="O6" s="66"/>
      <c r="P6" s="66"/>
      <c r="Q6" s="66"/>
      <c r="R6" s="71">
        <f>基本情報設定シート!$C$3</f>
        <v>0</v>
      </c>
      <c r="S6" s="71"/>
      <c r="T6" s="71"/>
      <c r="U6" s="71"/>
      <c r="V6" s="71"/>
      <c r="W6" s="71"/>
      <c r="X6" s="71"/>
      <c r="Y6" s="71"/>
      <c r="Z6" s="71"/>
      <c r="AA6" s="71"/>
      <c r="AB6" s="71"/>
    </row>
    <row r="7" spans="1:28" ht="20.100000000000001" customHeight="1">
      <c r="A7" s="30"/>
      <c r="B7" s="33"/>
      <c r="C7" s="33"/>
      <c r="D7" s="33"/>
      <c r="E7" s="33"/>
      <c r="F7" s="33"/>
      <c r="G7" s="33"/>
      <c r="H7" s="29"/>
      <c r="I7" s="29"/>
      <c r="J7" s="29"/>
      <c r="K7" s="29"/>
      <c r="L7" s="29"/>
      <c r="M7" s="66"/>
      <c r="N7" s="66"/>
      <c r="O7" s="66"/>
      <c r="P7" s="66"/>
      <c r="Q7" s="66"/>
      <c r="R7" s="71" t="str">
        <f>基本情報設定シート!$C$4&amp;"　"&amp;基本情報設定シート!$C$5</f>
        <v>　</v>
      </c>
      <c r="S7" s="71"/>
      <c r="T7" s="71"/>
      <c r="U7" s="71"/>
      <c r="V7" s="71"/>
      <c r="W7" s="71"/>
      <c r="X7" s="71"/>
      <c r="Y7" s="71"/>
      <c r="Z7" s="71"/>
      <c r="AA7" s="71"/>
      <c r="AB7" s="71"/>
    </row>
    <row r="8" spans="1:28" s="27" customFormat="1" ht="39.950000000000003" customHeight="1">
      <c r="A8" s="28"/>
      <c r="B8" s="28"/>
      <c r="C8" s="28" t="s">
        <v>70</v>
      </c>
      <c r="D8" s="28"/>
      <c r="E8" s="28"/>
      <c r="F8" s="28"/>
      <c r="G8" s="28"/>
      <c r="H8" s="28"/>
      <c r="I8" s="28"/>
      <c r="J8" s="28"/>
      <c r="K8" s="28"/>
      <c r="L8" s="28"/>
      <c r="M8" s="28"/>
      <c r="N8" s="28"/>
      <c r="O8" s="28"/>
      <c r="P8" s="28"/>
      <c r="Q8" s="28"/>
      <c r="R8" s="28"/>
      <c r="S8" s="28"/>
      <c r="T8" s="28"/>
      <c r="U8" s="28"/>
      <c r="V8" s="28"/>
      <c r="W8" s="28"/>
      <c r="X8" s="28"/>
      <c r="Y8" s="28"/>
      <c r="Z8" s="28"/>
      <c r="AA8" s="28"/>
      <c r="AB8" s="28"/>
    </row>
    <row r="9" spans="1:28"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28" s="27" customFormat="1" ht="39.950000000000003" customHeight="1">
      <c r="A10" s="29"/>
      <c r="B10" s="215" t="s">
        <v>24</v>
      </c>
      <c r="C10" s="215"/>
      <c r="D10" s="215"/>
      <c r="E10" s="215"/>
      <c r="F10" s="215"/>
      <c r="G10" s="215"/>
      <c r="H10" s="343" t="str">
        <f>'(様式4号)完了届'!$H$10</f>
        <v>明治33年1月0日</v>
      </c>
      <c r="I10" s="343"/>
      <c r="J10" s="343"/>
      <c r="K10" s="343"/>
      <c r="L10" s="343"/>
      <c r="M10" s="343"/>
      <c r="N10" s="215" t="s">
        <v>11</v>
      </c>
      <c r="O10" s="215"/>
      <c r="P10" s="215"/>
      <c r="Q10" s="215"/>
      <c r="R10" s="215"/>
      <c r="S10" s="215"/>
      <c r="T10" s="353" t="str">
        <f>'(様式4号)完了届'!$R$10</f>
        <v>指令も産第号</v>
      </c>
      <c r="U10" s="353"/>
      <c r="V10" s="353"/>
      <c r="W10" s="353"/>
      <c r="X10" s="353"/>
      <c r="Y10" s="353"/>
      <c r="Z10" s="353"/>
      <c r="AA10" s="353"/>
      <c r="AB10" s="29"/>
    </row>
    <row r="11" spans="1:28" s="27" customFormat="1" ht="20.100000000000001" customHeight="1">
      <c r="A11" s="28"/>
      <c r="B11" s="215" t="s">
        <v>6</v>
      </c>
      <c r="C11" s="215"/>
      <c r="D11" s="215"/>
      <c r="E11" s="215"/>
      <c r="F11" s="215"/>
      <c r="G11" s="215"/>
      <c r="H11" s="344" t="e">
        <f>'(別記様式)交付申請書'!$F$10</f>
        <v>#NUM!</v>
      </c>
      <c r="I11" s="344"/>
      <c r="J11" s="344"/>
      <c r="K11" s="344"/>
      <c r="L11" s="344"/>
      <c r="M11" s="344"/>
      <c r="N11" s="215" t="s">
        <v>55</v>
      </c>
      <c r="O11" s="215"/>
      <c r="P11" s="215"/>
      <c r="Q11" s="215"/>
      <c r="R11" s="215"/>
      <c r="S11" s="215"/>
      <c r="T11" s="380" t="str">
        <f>基本情報設定シート!$C$10</f>
        <v>松江市環境負荷軽減活動支援事業補助金</v>
      </c>
      <c r="U11" s="380"/>
      <c r="V11" s="380"/>
      <c r="W11" s="380"/>
      <c r="X11" s="380"/>
      <c r="Y11" s="380"/>
      <c r="Z11" s="380"/>
      <c r="AA11" s="380"/>
      <c r="AB11" s="28"/>
    </row>
    <row r="12" spans="1:28" s="27" customFormat="1" ht="20.100000000000001" customHeight="1">
      <c r="A12" s="28"/>
      <c r="B12" s="36" t="s">
        <v>13</v>
      </c>
      <c r="C12" s="39"/>
      <c r="D12" s="39"/>
      <c r="E12" s="39"/>
      <c r="F12" s="39"/>
      <c r="G12" s="39"/>
      <c r="H12" s="39"/>
      <c r="I12" s="39"/>
      <c r="J12" s="39"/>
      <c r="K12" s="43"/>
      <c r="L12" s="51" t="str">
        <f>基本情報設定シート!$C$11</f>
        <v>脱炭素経営推進事業</v>
      </c>
      <c r="M12" s="59"/>
      <c r="N12" s="59"/>
      <c r="O12" s="59"/>
      <c r="P12" s="59"/>
      <c r="Q12" s="59"/>
      <c r="R12" s="59"/>
      <c r="S12" s="59"/>
      <c r="T12" s="59"/>
      <c r="U12" s="59"/>
      <c r="V12" s="59"/>
      <c r="W12" s="59"/>
      <c r="X12" s="59"/>
      <c r="Y12" s="59"/>
      <c r="Z12" s="59"/>
      <c r="AA12" s="75"/>
      <c r="AB12" s="28"/>
    </row>
    <row r="13" spans="1:28" s="27" customFormat="1" ht="39.950000000000003" customHeight="1">
      <c r="A13" s="28"/>
      <c r="B13" s="36" t="s">
        <v>71</v>
      </c>
      <c r="C13" s="39"/>
      <c r="D13" s="39"/>
      <c r="E13" s="39"/>
      <c r="F13" s="217" t="s">
        <v>25</v>
      </c>
      <c r="G13" s="217"/>
      <c r="H13" s="217"/>
      <c r="I13" s="217"/>
      <c r="J13" s="217"/>
      <c r="K13" s="219"/>
      <c r="L13" s="53">
        <f>'(様式5号)実績報告書'!$K$16</f>
        <v>0</v>
      </c>
      <c r="M13" s="61"/>
      <c r="N13" s="61"/>
      <c r="O13" s="61"/>
      <c r="P13" s="61"/>
      <c r="Q13" s="61"/>
      <c r="R13" s="61"/>
      <c r="S13" s="61"/>
      <c r="T13" s="61"/>
      <c r="U13" s="61"/>
      <c r="V13" s="61"/>
      <c r="W13" s="61"/>
      <c r="X13" s="61"/>
      <c r="Y13" s="61"/>
      <c r="Z13" s="223" t="s">
        <v>9</v>
      </c>
      <c r="AA13" s="239"/>
      <c r="AB13" s="28"/>
    </row>
    <row r="14" spans="1:28" s="27" customFormat="1" ht="39.950000000000003" customHeight="1">
      <c r="A14" s="28"/>
      <c r="B14" s="36"/>
      <c r="C14" s="39"/>
      <c r="D14" s="39"/>
      <c r="E14" s="39"/>
      <c r="F14" s="374" t="s">
        <v>12</v>
      </c>
      <c r="G14" s="374"/>
      <c r="H14" s="374"/>
      <c r="I14" s="374"/>
      <c r="J14" s="374"/>
      <c r="K14" s="375"/>
      <c r="L14" s="377"/>
      <c r="M14" s="379"/>
      <c r="N14" s="379"/>
      <c r="O14" s="379"/>
      <c r="P14" s="379"/>
      <c r="Q14" s="379"/>
      <c r="R14" s="379"/>
      <c r="S14" s="379"/>
      <c r="T14" s="379"/>
      <c r="U14" s="379"/>
      <c r="V14" s="379"/>
      <c r="W14" s="379"/>
      <c r="X14" s="379"/>
      <c r="Y14" s="379"/>
      <c r="Z14" s="383" t="s">
        <v>9</v>
      </c>
      <c r="AA14" s="386"/>
      <c r="AB14" s="28"/>
    </row>
    <row r="15" spans="1:28" s="27" customFormat="1" ht="20.100000000000001" customHeight="1">
      <c r="A15" s="28"/>
      <c r="B15" s="216" t="s">
        <v>185</v>
      </c>
      <c r="C15" s="217"/>
      <c r="D15" s="217"/>
      <c r="E15" s="217"/>
      <c r="F15" s="217"/>
      <c r="G15" s="217"/>
      <c r="H15" s="217"/>
      <c r="I15" s="217"/>
      <c r="J15" s="217"/>
      <c r="K15" s="219"/>
      <c r="L15" s="378"/>
      <c r="M15" s="66" t="s">
        <v>37</v>
      </c>
      <c r="N15" s="66"/>
      <c r="O15" s="66"/>
      <c r="P15" s="66"/>
      <c r="Q15" s="66"/>
      <c r="R15" s="66"/>
      <c r="S15" s="66"/>
      <c r="T15" s="28" t="s">
        <v>23</v>
      </c>
      <c r="U15" s="28"/>
      <c r="V15" s="381"/>
      <c r="W15" s="381"/>
      <c r="X15" s="381"/>
      <c r="Y15" s="381"/>
      <c r="Z15" s="384" t="s">
        <v>9</v>
      </c>
      <c r="AA15" s="387"/>
      <c r="AB15" s="28"/>
    </row>
    <row r="16" spans="1:28" s="27" customFormat="1" ht="20.100000000000001" customHeight="1">
      <c r="A16" s="28"/>
      <c r="B16" s="371"/>
      <c r="C16" s="373"/>
      <c r="D16" s="373"/>
      <c r="E16" s="373"/>
      <c r="F16" s="373"/>
      <c r="G16" s="373"/>
      <c r="H16" s="373"/>
      <c r="I16" s="373"/>
      <c r="J16" s="373"/>
      <c r="K16" s="376"/>
      <c r="L16" s="378"/>
      <c r="M16" s="66" t="s">
        <v>37</v>
      </c>
      <c r="N16" s="66"/>
      <c r="O16" s="66"/>
      <c r="P16" s="66"/>
      <c r="Q16" s="66"/>
      <c r="R16" s="66"/>
      <c r="S16" s="66"/>
      <c r="T16" s="28" t="s">
        <v>23</v>
      </c>
      <c r="U16" s="28"/>
      <c r="V16" s="381"/>
      <c r="W16" s="381"/>
      <c r="X16" s="381"/>
      <c r="Y16" s="381"/>
      <c r="Z16" s="384" t="s">
        <v>9</v>
      </c>
      <c r="AA16" s="387"/>
      <c r="AB16" s="28"/>
    </row>
    <row r="17" spans="1:28" s="27" customFormat="1" ht="20.100000000000001" customHeight="1">
      <c r="A17" s="28"/>
      <c r="B17" s="371"/>
      <c r="C17" s="373"/>
      <c r="D17" s="373"/>
      <c r="E17" s="373"/>
      <c r="F17" s="373"/>
      <c r="G17" s="373"/>
      <c r="H17" s="373"/>
      <c r="I17" s="373"/>
      <c r="J17" s="373"/>
      <c r="K17" s="376"/>
      <c r="L17" s="378"/>
      <c r="M17" s="66" t="s">
        <v>37</v>
      </c>
      <c r="N17" s="66"/>
      <c r="O17" s="66"/>
      <c r="P17" s="66"/>
      <c r="Q17" s="66"/>
      <c r="R17" s="66"/>
      <c r="S17" s="66"/>
      <c r="T17" s="28" t="s">
        <v>23</v>
      </c>
      <c r="U17" s="28"/>
      <c r="V17" s="381"/>
      <c r="W17" s="381"/>
      <c r="X17" s="381"/>
      <c r="Y17" s="381"/>
      <c r="Z17" s="384" t="s">
        <v>9</v>
      </c>
      <c r="AA17" s="387"/>
      <c r="AB17" s="28"/>
    </row>
    <row r="18" spans="1:28" s="27" customFormat="1" ht="19.5" customHeight="1">
      <c r="A18" s="28"/>
      <c r="B18" s="371"/>
      <c r="C18" s="373"/>
      <c r="D18" s="373"/>
      <c r="E18" s="373"/>
      <c r="F18" s="373"/>
      <c r="G18" s="373"/>
      <c r="H18" s="373"/>
      <c r="I18" s="373"/>
      <c r="J18" s="373"/>
      <c r="K18" s="376"/>
      <c r="L18" s="378"/>
      <c r="M18" s="28"/>
      <c r="N18" s="28"/>
      <c r="O18" s="28"/>
      <c r="P18" s="28"/>
      <c r="Q18" s="28"/>
      <c r="R18" s="28"/>
      <c r="S18" s="29" t="s">
        <v>73</v>
      </c>
      <c r="T18" s="29"/>
      <c r="U18" s="29"/>
      <c r="V18" s="381">
        <v>0</v>
      </c>
      <c r="W18" s="381"/>
      <c r="X18" s="381"/>
      <c r="Y18" s="381"/>
      <c r="Z18" s="384" t="s">
        <v>9</v>
      </c>
      <c r="AA18" s="387"/>
      <c r="AB18" s="28"/>
    </row>
    <row r="19" spans="1:28" s="27" customFormat="1" ht="19.5" customHeight="1">
      <c r="A19" s="28"/>
      <c r="B19" s="372"/>
      <c r="C19" s="374"/>
      <c r="D19" s="374"/>
      <c r="E19" s="374"/>
      <c r="F19" s="374"/>
      <c r="G19" s="374"/>
      <c r="H19" s="374"/>
      <c r="I19" s="374"/>
      <c r="J19" s="374"/>
      <c r="K19" s="375"/>
      <c r="L19" s="378"/>
      <c r="M19" s="28"/>
      <c r="N19" s="28"/>
      <c r="O19" s="28"/>
      <c r="P19" s="28"/>
      <c r="Q19" s="28"/>
      <c r="R19" s="28"/>
      <c r="S19" s="29"/>
      <c r="T19" s="29"/>
      <c r="U19" s="29"/>
      <c r="V19" s="382"/>
      <c r="W19" s="382"/>
      <c r="X19" s="382"/>
      <c r="Y19" s="382"/>
      <c r="Z19" s="385"/>
      <c r="AA19" s="387"/>
      <c r="AB19" s="28"/>
    </row>
    <row r="20" spans="1:28" s="27" customFormat="1" ht="39.950000000000003" customHeight="1">
      <c r="A20" s="28"/>
      <c r="B20" s="36" t="s">
        <v>100</v>
      </c>
      <c r="C20" s="39"/>
      <c r="D20" s="39"/>
      <c r="E20" s="39"/>
      <c r="F20" s="39"/>
      <c r="G20" s="39"/>
      <c r="H20" s="39"/>
      <c r="I20" s="39"/>
      <c r="J20" s="39"/>
      <c r="K20" s="43"/>
      <c r="L20" s="53">
        <f>L14</f>
        <v>0</v>
      </c>
      <c r="M20" s="61"/>
      <c r="N20" s="61"/>
      <c r="O20" s="61"/>
      <c r="P20" s="61"/>
      <c r="Q20" s="61"/>
      <c r="R20" s="61"/>
      <c r="S20" s="61"/>
      <c r="T20" s="61"/>
      <c r="U20" s="61"/>
      <c r="V20" s="61"/>
      <c r="W20" s="61"/>
      <c r="X20" s="61"/>
      <c r="Y20" s="61"/>
      <c r="Z20" s="223" t="s">
        <v>9</v>
      </c>
      <c r="AA20" s="239"/>
      <c r="AB20" s="28"/>
    </row>
    <row r="21" spans="1:28" s="27" customFormat="1" ht="39.950000000000003" customHeight="1">
      <c r="A21" s="28"/>
      <c r="B21" s="36" t="s">
        <v>101</v>
      </c>
      <c r="C21" s="39"/>
      <c r="D21" s="39"/>
      <c r="E21" s="39"/>
      <c r="F21" s="39"/>
      <c r="G21" s="39"/>
      <c r="H21" s="39"/>
      <c r="I21" s="39"/>
      <c r="J21" s="39"/>
      <c r="K21" s="43"/>
      <c r="L21" s="53">
        <v>0</v>
      </c>
      <c r="M21" s="61"/>
      <c r="N21" s="61"/>
      <c r="O21" s="61"/>
      <c r="P21" s="61"/>
      <c r="Q21" s="61"/>
      <c r="R21" s="61"/>
      <c r="S21" s="61"/>
      <c r="T21" s="61"/>
      <c r="U21" s="61"/>
      <c r="V21" s="61"/>
      <c r="W21" s="61"/>
      <c r="X21" s="61"/>
      <c r="Y21" s="61"/>
      <c r="Z21" s="223" t="s">
        <v>9</v>
      </c>
      <c r="AA21" s="239"/>
      <c r="AB21" s="28"/>
    </row>
    <row r="22" spans="1:28" s="27" customFormat="1" ht="39.950000000000003" customHeight="1">
      <c r="A22" s="28"/>
      <c r="B22" s="36" t="s">
        <v>22</v>
      </c>
      <c r="C22" s="39"/>
      <c r="D22" s="39"/>
      <c r="E22" s="39"/>
      <c r="F22" s="39"/>
      <c r="G22" s="39"/>
      <c r="H22" s="39"/>
      <c r="I22" s="39"/>
      <c r="J22" s="39"/>
      <c r="K22" s="43"/>
      <c r="L22" s="252" t="s">
        <v>186</v>
      </c>
      <c r="M22" s="255"/>
      <c r="N22" s="255"/>
      <c r="O22" s="255"/>
      <c r="P22" s="255"/>
      <c r="Q22" s="255"/>
      <c r="R22" s="255"/>
      <c r="S22" s="255"/>
      <c r="T22" s="255"/>
      <c r="U22" s="255"/>
      <c r="V22" s="255"/>
      <c r="W22" s="255"/>
      <c r="X22" s="255"/>
      <c r="Y22" s="255"/>
      <c r="Z22" s="255"/>
      <c r="AA22" s="258"/>
      <c r="AB22" s="28"/>
    </row>
    <row r="23" spans="1:28" ht="20.100000000000001" customHeight="1">
      <c r="A23" s="33"/>
      <c r="B23" s="33"/>
      <c r="C23" s="33"/>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33"/>
    </row>
  </sheetData>
  <sheetProtection algorithmName="SHA-512" hashValue="YD3IQ1TZE3wff5aV+zJpLDc414AIvaVxF8itDUY7XOqKa5FKvxkpatAPGccnPxXe8be453tkzuu2Ny9rtSeb1g==" saltValue="S4lKvbuzBw0AuLPWZ0GRiA==" spinCount="100000" sheet="1" objects="1" scenarios="1" formatColumns="0" formatRows="0"/>
  <customSheetViews>
    <customSheetView guid="{43050D9F-831B-4AF3-8E5E-9303BB21A858}" showPageBreaks="1" printArea="1" view="pageBreakPreview">
      <selection activeCell="L36" sqref="L36:Y37"/>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45">
    <mergeCell ref="B1:AB1"/>
    <mergeCell ref="A2:AB2"/>
    <mergeCell ref="U3:AA3"/>
    <mergeCell ref="B4:H4"/>
    <mergeCell ref="M5:Q5"/>
    <mergeCell ref="R5:AB5"/>
    <mergeCell ref="R6:AB6"/>
    <mergeCell ref="R7:AB7"/>
    <mergeCell ref="A9:AB9"/>
    <mergeCell ref="B10:G10"/>
    <mergeCell ref="H10:M10"/>
    <mergeCell ref="N10:S10"/>
    <mergeCell ref="T10:AA10"/>
    <mergeCell ref="B11:G11"/>
    <mergeCell ref="H11:M11"/>
    <mergeCell ref="N11:S11"/>
    <mergeCell ref="T11:AA11"/>
    <mergeCell ref="B12:K12"/>
    <mergeCell ref="L12:AA12"/>
    <mergeCell ref="F13:K13"/>
    <mergeCell ref="L13:Y13"/>
    <mergeCell ref="Z13:AA13"/>
    <mergeCell ref="F14:K14"/>
    <mergeCell ref="L14:Y14"/>
    <mergeCell ref="Z14:AA14"/>
    <mergeCell ref="M15:S15"/>
    <mergeCell ref="V15:Y15"/>
    <mergeCell ref="M16:S16"/>
    <mergeCell ref="V16:Y16"/>
    <mergeCell ref="M17:S17"/>
    <mergeCell ref="V17:Y17"/>
    <mergeCell ref="S18:U18"/>
    <mergeCell ref="V18:Y18"/>
    <mergeCell ref="B20:K20"/>
    <mergeCell ref="L20:Y20"/>
    <mergeCell ref="Z20:AA20"/>
    <mergeCell ref="B21:K21"/>
    <mergeCell ref="L21:Y21"/>
    <mergeCell ref="Z21:AA21"/>
    <mergeCell ref="B22:K22"/>
    <mergeCell ref="L22:AA22"/>
    <mergeCell ref="H5:L7"/>
    <mergeCell ref="M6:Q7"/>
    <mergeCell ref="B13:E14"/>
    <mergeCell ref="B15:K19"/>
  </mergeCells>
  <phoneticPr fontId="3"/>
  <dataValidations count="2">
    <dataValidation allowBlank="1" showDropDown="0" showInputMessage="1" showErrorMessage="1" prompt="通知された「補助金等確定通知書」に記載の交付確定金額を入力してください。" sqref="L14:Y14"/>
    <dataValidation type="date" operator="greaterThanOrEqual" allowBlank="1" showDropDown="0" showInputMessage="1" showErrorMessage="1" prompt="請求日を入力してください。_x000a_「2025/4/1」のように入力してください。_x000a_自動で和暦表記になります。" sqref="U3:AA3">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G14" sqref="G14:M14"/>
    </sheetView>
  </sheetViews>
  <sheetFormatPr defaultColWidth="3" defaultRowHeight="18.75" customHeight="1"/>
  <cols>
    <col min="1" max="1" width="3.625" style="26" customWidth="1"/>
    <col min="2" max="2" width="2" style="26" customWidth="1"/>
    <col min="3" max="22" width="4.125" style="26" customWidth="1"/>
    <col min="23" max="23" width="2" style="26" customWidth="1"/>
    <col min="24" max="24" width="3.625" style="26" customWidth="1"/>
    <col min="25" max="253" width="3" style="26"/>
    <col min="254" max="254" width="3.5" style="26" bestFit="1" customWidth="1"/>
    <col min="255" max="509" width="3" style="26"/>
    <col min="510" max="510" width="3.5" style="26" bestFit="1" customWidth="1"/>
    <col min="511" max="765" width="3" style="26"/>
    <col min="766" max="766" width="3.5" style="26" bestFit="1" customWidth="1"/>
    <col min="767" max="1021" width="3" style="26"/>
    <col min="1022" max="1022" width="3.5" style="26" bestFit="1" customWidth="1"/>
    <col min="1023" max="1277" width="3" style="26"/>
    <col min="1278" max="1278" width="3.5" style="26" bestFit="1" customWidth="1"/>
    <col min="1279" max="1533" width="3" style="26"/>
    <col min="1534" max="1534" width="3.5" style="26" bestFit="1" customWidth="1"/>
    <col min="1535" max="1789" width="3" style="26"/>
    <col min="1790" max="1790" width="3.5" style="26" bestFit="1" customWidth="1"/>
    <col min="1791" max="2045" width="3" style="26"/>
    <col min="2046" max="2046" width="3.5" style="26" bestFit="1" customWidth="1"/>
    <col min="2047" max="2301" width="3" style="26"/>
    <col min="2302" max="2302" width="3.5" style="26" bestFit="1" customWidth="1"/>
    <col min="2303" max="2557" width="3" style="26"/>
    <col min="2558" max="2558" width="3.5" style="26" bestFit="1" customWidth="1"/>
    <col min="2559" max="2813" width="3" style="26"/>
    <col min="2814" max="2814" width="3.5" style="26" bestFit="1" customWidth="1"/>
    <col min="2815" max="3069" width="3" style="26"/>
    <col min="3070" max="3070" width="3.5" style="26" bestFit="1" customWidth="1"/>
    <col min="3071" max="3325" width="3" style="26"/>
    <col min="3326" max="3326" width="3.5" style="26" bestFit="1" customWidth="1"/>
    <col min="3327" max="3581" width="3" style="26"/>
    <col min="3582" max="3582" width="3.5" style="26" bestFit="1" customWidth="1"/>
    <col min="3583" max="3837" width="3" style="26"/>
    <col min="3838" max="3838" width="3.5" style="26" bestFit="1" customWidth="1"/>
    <col min="3839" max="4093" width="3" style="26"/>
    <col min="4094" max="4094" width="3.5" style="26" bestFit="1" customWidth="1"/>
    <col min="4095" max="4349" width="3" style="26"/>
    <col min="4350" max="4350" width="3.5" style="26" bestFit="1" customWidth="1"/>
    <col min="4351" max="4605" width="3" style="26"/>
    <col min="4606" max="4606" width="3.5" style="26" bestFit="1" customWidth="1"/>
    <col min="4607" max="4861" width="3" style="26"/>
    <col min="4862" max="4862" width="3.5" style="26" bestFit="1" customWidth="1"/>
    <col min="4863" max="5117" width="3" style="26"/>
    <col min="5118" max="5118" width="3.5" style="26" bestFit="1" customWidth="1"/>
    <col min="5119" max="5373" width="3" style="26"/>
    <col min="5374" max="5374" width="3.5" style="26" bestFit="1" customWidth="1"/>
    <col min="5375" max="5629" width="3" style="26"/>
    <col min="5630" max="5630" width="3.5" style="26" bestFit="1" customWidth="1"/>
    <col min="5631" max="5885" width="3" style="26"/>
    <col min="5886" max="5886" width="3.5" style="26" bestFit="1" customWidth="1"/>
    <col min="5887" max="6141" width="3" style="26"/>
    <col min="6142" max="6142" width="3.5" style="26" bestFit="1" customWidth="1"/>
    <col min="6143" max="6397" width="3" style="26"/>
    <col min="6398" max="6398" width="3.5" style="26" bestFit="1" customWidth="1"/>
    <col min="6399" max="6653" width="3" style="26"/>
    <col min="6654" max="6654" width="3.5" style="26" bestFit="1" customWidth="1"/>
    <col min="6655" max="6909" width="3" style="26"/>
    <col min="6910" max="6910" width="3.5" style="26" bestFit="1" customWidth="1"/>
    <col min="6911" max="7165" width="3" style="26"/>
    <col min="7166" max="7166" width="3.5" style="26" bestFit="1" customWidth="1"/>
    <col min="7167" max="7421" width="3" style="26"/>
    <col min="7422" max="7422" width="3.5" style="26" bestFit="1" customWidth="1"/>
    <col min="7423" max="7677" width="3" style="26"/>
    <col min="7678" max="7678" width="3.5" style="26" bestFit="1" customWidth="1"/>
    <col min="7679" max="7933" width="3" style="26"/>
    <col min="7934" max="7934" width="3.5" style="26" bestFit="1" customWidth="1"/>
    <col min="7935" max="8189" width="3" style="26"/>
    <col min="8190" max="8190" width="3.5" style="26" bestFit="1" customWidth="1"/>
    <col min="8191" max="8445" width="3" style="26"/>
    <col min="8446" max="8446" width="3.5" style="26" bestFit="1" customWidth="1"/>
    <col min="8447" max="8701" width="3" style="26"/>
    <col min="8702" max="8702" width="3.5" style="26" bestFit="1" customWidth="1"/>
    <col min="8703" max="8957" width="3" style="26"/>
    <col min="8958" max="8958" width="3.5" style="26" bestFit="1" customWidth="1"/>
    <col min="8959" max="9213" width="3" style="26"/>
    <col min="9214" max="9214" width="3.5" style="26" bestFit="1" customWidth="1"/>
    <col min="9215" max="9469" width="3" style="26"/>
    <col min="9470" max="9470" width="3.5" style="26" bestFit="1" customWidth="1"/>
    <col min="9471" max="9725" width="3" style="26"/>
    <col min="9726" max="9726" width="3.5" style="26" bestFit="1" customWidth="1"/>
    <col min="9727" max="9981" width="3" style="26"/>
    <col min="9982" max="9982" width="3.5" style="26" bestFit="1" customWidth="1"/>
    <col min="9983" max="10237" width="3" style="26"/>
    <col min="10238" max="10238" width="3.5" style="26" bestFit="1" customWidth="1"/>
    <col min="10239" max="10493" width="3" style="26"/>
    <col min="10494" max="10494" width="3.5" style="26" bestFit="1" customWidth="1"/>
    <col min="10495" max="10749" width="3" style="26"/>
    <col min="10750" max="10750" width="3.5" style="26" bestFit="1" customWidth="1"/>
    <col min="10751" max="11005" width="3" style="26"/>
    <col min="11006" max="11006" width="3.5" style="26" bestFit="1" customWidth="1"/>
    <col min="11007" max="11261" width="3" style="26"/>
    <col min="11262" max="11262" width="3.5" style="26" bestFit="1" customWidth="1"/>
    <col min="11263" max="11517" width="3" style="26"/>
    <col min="11518" max="11518" width="3.5" style="26" bestFit="1" customWidth="1"/>
    <col min="11519" max="11773" width="3" style="26"/>
    <col min="11774" max="11774" width="3.5" style="26" bestFit="1" customWidth="1"/>
    <col min="11775" max="12029" width="3" style="26"/>
    <col min="12030" max="12030" width="3.5" style="26" bestFit="1" customWidth="1"/>
    <col min="12031" max="12285" width="3" style="26"/>
    <col min="12286" max="12286" width="3.5" style="26" bestFit="1" customWidth="1"/>
    <col min="12287" max="12541" width="3" style="26"/>
    <col min="12542" max="12542" width="3.5" style="26" bestFit="1" customWidth="1"/>
    <col min="12543" max="12797" width="3" style="26"/>
    <col min="12798" max="12798" width="3.5" style="26" bestFit="1" customWidth="1"/>
    <col min="12799" max="13053" width="3" style="26"/>
    <col min="13054" max="13054" width="3.5" style="26" bestFit="1" customWidth="1"/>
    <col min="13055" max="13309" width="3" style="26"/>
    <col min="13310" max="13310" width="3.5" style="26" bestFit="1" customWidth="1"/>
    <col min="13311" max="13565" width="3" style="26"/>
    <col min="13566" max="13566" width="3.5" style="26" bestFit="1" customWidth="1"/>
    <col min="13567" max="13821" width="3" style="26"/>
    <col min="13822" max="13822" width="3.5" style="26" bestFit="1" customWidth="1"/>
    <col min="13823" max="14077" width="3" style="26"/>
    <col min="14078" max="14078" width="3.5" style="26" bestFit="1" customWidth="1"/>
    <col min="14079" max="14333" width="3" style="26"/>
    <col min="14334" max="14334" width="3.5" style="26" bestFit="1" customWidth="1"/>
    <col min="14335" max="14589" width="3" style="26"/>
    <col min="14590" max="14590" width="3.5" style="26" bestFit="1" customWidth="1"/>
    <col min="14591" max="14845" width="3" style="26"/>
    <col min="14846" max="14846" width="3.5" style="26" bestFit="1" customWidth="1"/>
    <col min="14847" max="15101" width="3" style="26"/>
    <col min="15102" max="15102" width="3.5" style="26" bestFit="1" customWidth="1"/>
    <col min="15103" max="15357" width="3" style="26"/>
    <col min="15358" max="15358" width="3.5" style="26" bestFit="1" customWidth="1"/>
    <col min="15359" max="15613" width="3" style="26"/>
    <col min="15614" max="15614" width="3.5" style="26" bestFit="1" customWidth="1"/>
    <col min="15615" max="15869" width="3" style="26"/>
    <col min="15870" max="15870" width="3.5" style="26" bestFit="1" customWidth="1"/>
    <col min="15871" max="16125" width="3" style="26"/>
    <col min="16126" max="16126" width="3.5" style="26" bestFit="1" customWidth="1"/>
    <col min="16127" max="16384" width="3" style="26"/>
  </cols>
  <sheetData>
    <row r="1" spans="1:24" ht="9.9499999999999993" customHeight="1">
      <c r="A1" s="33"/>
      <c r="B1" s="33"/>
      <c r="C1" s="33"/>
      <c r="D1" s="33"/>
      <c r="E1" s="33"/>
      <c r="F1" s="33"/>
      <c r="G1" s="33"/>
      <c r="H1" s="33"/>
      <c r="I1" s="33"/>
      <c r="J1" s="33"/>
      <c r="K1" s="33"/>
      <c r="L1" s="33"/>
      <c r="M1" s="33"/>
      <c r="N1" s="33"/>
      <c r="O1" s="33"/>
      <c r="P1" s="33"/>
      <c r="Q1" s="33"/>
      <c r="R1" s="33"/>
      <c r="S1" s="33"/>
      <c r="T1" s="33"/>
      <c r="U1" s="33"/>
      <c r="V1" s="33"/>
      <c r="W1" s="33"/>
      <c r="X1" s="33"/>
    </row>
    <row r="2" spans="1:24" ht="18.75" customHeight="1">
      <c r="A2" s="28"/>
      <c r="B2" s="389" t="s">
        <v>106</v>
      </c>
      <c r="C2" s="389"/>
      <c r="D2" s="389"/>
      <c r="E2" s="389"/>
      <c r="F2" s="389"/>
      <c r="G2" s="389"/>
      <c r="H2" s="389"/>
      <c r="I2" s="389"/>
      <c r="J2" s="389"/>
      <c r="K2" s="389"/>
      <c r="L2" s="389"/>
      <c r="M2" s="389"/>
      <c r="N2" s="389"/>
      <c r="O2" s="389"/>
      <c r="P2" s="389"/>
      <c r="Q2" s="389"/>
      <c r="R2" s="389"/>
      <c r="S2" s="389"/>
      <c r="T2" s="389"/>
      <c r="U2" s="389"/>
      <c r="V2" s="389"/>
      <c r="W2" s="389"/>
      <c r="X2" s="389"/>
    </row>
    <row r="3" spans="1:24" ht="18.75" customHeight="1">
      <c r="A3" s="28"/>
      <c r="B3" s="32"/>
      <c r="C3" s="32"/>
      <c r="D3" s="32"/>
      <c r="E3" s="32"/>
      <c r="F3" s="32"/>
      <c r="G3" s="32"/>
      <c r="H3" s="32"/>
      <c r="I3" s="32"/>
      <c r="J3" s="32"/>
      <c r="K3" s="32"/>
      <c r="L3" s="32"/>
      <c r="M3" s="32"/>
      <c r="N3" s="32"/>
      <c r="O3" s="32"/>
      <c r="P3" s="32"/>
      <c r="Q3" s="32"/>
      <c r="R3" s="32"/>
      <c r="S3" s="32"/>
      <c r="T3" s="32"/>
      <c r="U3" s="32"/>
      <c r="V3" s="32"/>
      <c r="W3" s="32"/>
      <c r="X3" s="32"/>
    </row>
    <row r="4" spans="1:24" ht="18.75" customHeight="1">
      <c r="A4" s="388" t="s">
        <v>104</v>
      </c>
      <c r="B4" s="388"/>
      <c r="C4" s="388"/>
      <c r="D4" s="388"/>
      <c r="E4" s="388"/>
      <c r="F4" s="388"/>
      <c r="G4" s="388"/>
      <c r="H4" s="388"/>
      <c r="I4" s="388"/>
      <c r="J4" s="388"/>
      <c r="K4" s="388"/>
      <c r="L4" s="388"/>
      <c r="M4" s="388"/>
      <c r="N4" s="388"/>
      <c r="O4" s="388"/>
      <c r="P4" s="388"/>
      <c r="Q4" s="388"/>
      <c r="R4" s="388"/>
      <c r="S4" s="388"/>
      <c r="T4" s="388"/>
      <c r="U4" s="388"/>
      <c r="V4" s="388"/>
      <c r="W4" s="388"/>
      <c r="X4" s="388"/>
    </row>
    <row r="5" spans="1:24" ht="18.75" customHeight="1">
      <c r="A5" s="388"/>
      <c r="B5" s="388"/>
      <c r="C5" s="388"/>
      <c r="D5" s="388"/>
      <c r="E5" s="388"/>
      <c r="F5" s="388"/>
      <c r="G5" s="388"/>
      <c r="H5" s="388"/>
      <c r="I5" s="388"/>
      <c r="J5" s="388"/>
      <c r="K5" s="388"/>
      <c r="L5" s="388"/>
      <c r="M5" s="388"/>
      <c r="N5" s="388"/>
      <c r="O5" s="388"/>
      <c r="P5" s="388"/>
      <c r="Q5" s="388"/>
      <c r="R5" s="388"/>
      <c r="S5" s="388"/>
      <c r="T5" s="388"/>
      <c r="U5" s="388"/>
      <c r="V5" s="388"/>
      <c r="W5" s="388"/>
      <c r="X5" s="388"/>
    </row>
    <row r="6" spans="1:24" ht="18.75" customHeight="1">
      <c r="A6" s="388"/>
      <c r="B6" s="388"/>
      <c r="C6" s="388"/>
      <c r="D6" s="388"/>
      <c r="E6" s="388"/>
      <c r="F6" s="388"/>
      <c r="G6" s="388"/>
      <c r="H6" s="388"/>
      <c r="I6" s="388"/>
      <c r="J6" s="388"/>
      <c r="K6" s="388"/>
      <c r="L6" s="388"/>
      <c r="M6" s="388"/>
      <c r="N6" s="388"/>
      <c r="O6" s="388"/>
      <c r="P6" s="388"/>
      <c r="Q6" s="388"/>
      <c r="R6" s="388"/>
      <c r="S6" s="388"/>
      <c r="T6" s="388"/>
      <c r="U6" s="388"/>
      <c r="V6" s="388"/>
      <c r="W6" s="388"/>
      <c r="X6" s="388"/>
    </row>
    <row r="7" spans="1:24" ht="18.75" customHeight="1">
      <c r="A7" s="30"/>
      <c r="B7" s="33"/>
      <c r="C7" s="33"/>
      <c r="D7" s="33"/>
      <c r="E7" s="33"/>
      <c r="F7" s="33"/>
      <c r="G7" s="33"/>
      <c r="H7" s="33"/>
      <c r="I7" s="33"/>
      <c r="J7" s="33"/>
      <c r="K7" s="33"/>
      <c r="L7" s="33"/>
      <c r="M7" s="33"/>
      <c r="N7" s="33"/>
      <c r="O7" s="33"/>
      <c r="P7" s="452"/>
      <c r="Q7" s="457">
        <f>'(様式7号)交付請求書'!$U$3</f>
        <v>0</v>
      </c>
      <c r="R7" s="457"/>
      <c r="S7" s="457"/>
      <c r="T7" s="457"/>
      <c r="U7" s="457"/>
      <c r="V7" s="457"/>
      <c r="W7" s="235"/>
      <c r="X7" s="33"/>
    </row>
    <row r="8" spans="1:24" ht="18.75" customHeight="1">
      <c r="A8" s="31"/>
      <c r="B8" s="34" t="s">
        <v>26</v>
      </c>
      <c r="C8" s="34"/>
      <c r="D8" s="34"/>
      <c r="E8" s="34"/>
      <c r="F8" s="34"/>
      <c r="G8" s="34"/>
      <c r="H8" s="34"/>
      <c r="I8" s="31"/>
      <c r="J8" s="31"/>
      <c r="K8" s="33"/>
      <c r="L8" s="33"/>
      <c r="M8" s="33"/>
      <c r="N8" s="33"/>
      <c r="O8" s="33"/>
      <c r="P8" s="33"/>
      <c r="Q8" s="33"/>
      <c r="R8" s="33"/>
      <c r="S8" s="33"/>
      <c r="T8" s="33"/>
      <c r="U8" s="33"/>
      <c r="V8" s="33"/>
      <c r="W8" s="33"/>
      <c r="X8" s="33"/>
    </row>
    <row r="9" spans="1:24" s="27" customFormat="1" ht="18.75" customHeight="1">
      <c r="A9" s="28"/>
      <c r="B9" s="66"/>
      <c r="C9" s="28"/>
      <c r="D9" s="28"/>
      <c r="E9" s="28"/>
      <c r="F9" s="28"/>
      <c r="G9" s="28"/>
      <c r="H9" s="28"/>
      <c r="I9" s="28"/>
      <c r="J9" s="28"/>
      <c r="K9" s="28"/>
      <c r="L9" s="28"/>
      <c r="M9" s="28"/>
      <c r="N9" s="28"/>
      <c r="O9" s="28"/>
      <c r="P9" s="28"/>
      <c r="Q9" s="28"/>
      <c r="R9" s="28"/>
      <c r="S9" s="28"/>
      <c r="T9" s="28"/>
      <c r="U9" s="28"/>
      <c r="V9" s="28"/>
      <c r="W9" s="28"/>
      <c r="X9" s="28"/>
    </row>
    <row r="10" spans="1:24" s="27" customFormat="1" ht="15" customHeight="1">
      <c r="A10" s="28"/>
      <c r="B10" s="28" t="s">
        <v>30</v>
      </c>
      <c r="C10" s="28"/>
      <c r="D10" s="28"/>
      <c r="E10" s="28"/>
      <c r="F10" s="28"/>
      <c r="G10" s="28"/>
      <c r="H10" s="28"/>
      <c r="I10" s="28"/>
      <c r="J10" s="28"/>
      <c r="K10" s="28"/>
      <c r="L10" s="28"/>
      <c r="M10" s="28"/>
      <c r="N10" s="28"/>
      <c r="O10" s="28"/>
      <c r="P10" s="28"/>
      <c r="Q10" s="28"/>
      <c r="R10" s="28"/>
      <c r="S10" s="28"/>
      <c r="T10" s="28"/>
      <c r="U10" s="28"/>
      <c r="V10" s="28"/>
      <c r="W10" s="28"/>
      <c r="X10" s="28"/>
    </row>
    <row r="11" spans="1:24" s="27" customFormat="1" ht="14.1" customHeight="1">
      <c r="A11" s="28"/>
      <c r="B11" s="28"/>
      <c r="C11" s="391" t="s">
        <v>27</v>
      </c>
      <c r="D11" s="403"/>
      <c r="E11" s="403"/>
      <c r="F11" s="403"/>
      <c r="G11" s="414">
        <f>基本情報設定シート!$C$9</f>
        <v>0</v>
      </c>
      <c r="H11" s="414"/>
      <c r="I11" s="414"/>
      <c r="J11" s="414"/>
      <c r="K11" s="414"/>
      <c r="L11" s="414"/>
      <c r="M11" s="414"/>
      <c r="N11" s="414"/>
      <c r="O11" s="414"/>
      <c r="P11" s="414"/>
      <c r="Q11" s="414"/>
      <c r="R11" s="414"/>
      <c r="S11" s="414"/>
      <c r="T11" s="414"/>
      <c r="U11" s="414"/>
      <c r="V11" s="460"/>
      <c r="W11" s="474"/>
      <c r="X11" s="28"/>
    </row>
    <row r="12" spans="1:24" s="27" customFormat="1" ht="14.1" customHeight="1">
      <c r="A12" s="28"/>
      <c r="B12" s="28"/>
      <c r="C12" s="392"/>
      <c r="D12" s="404"/>
      <c r="E12" s="404"/>
      <c r="F12" s="404"/>
      <c r="G12" s="415"/>
      <c r="H12" s="415"/>
      <c r="I12" s="415"/>
      <c r="J12" s="415"/>
      <c r="K12" s="415"/>
      <c r="L12" s="415"/>
      <c r="M12" s="415"/>
      <c r="N12" s="415"/>
      <c r="O12" s="415"/>
      <c r="P12" s="415"/>
      <c r="Q12" s="415"/>
      <c r="R12" s="415"/>
      <c r="S12" s="415"/>
      <c r="T12" s="415"/>
      <c r="U12" s="415"/>
      <c r="V12" s="461"/>
      <c r="W12" s="474"/>
      <c r="X12" s="28"/>
    </row>
    <row r="13" spans="1:24" s="27" customFormat="1" ht="14.1" customHeight="1">
      <c r="A13" s="28"/>
      <c r="B13" s="28"/>
      <c r="C13" s="392"/>
      <c r="D13" s="404"/>
      <c r="E13" s="404"/>
      <c r="F13" s="404"/>
      <c r="G13" s="415"/>
      <c r="H13" s="415"/>
      <c r="I13" s="415"/>
      <c r="J13" s="415"/>
      <c r="K13" s="415"/>
      <c r="L13" s="415"/>
      <c r="M13" s="415"/>
      <c r="N13" s="415"/>
      <c r="O13" s="415"/>
      <c r="P13" s="415"/>
      <c r="Q13" s="415"/>
      <c r="R13" s="415"/>
      <c r="S13" s="415"/>
      <c r="T13" s="415"/>
      <c r="U13" s="415"/>
      <c r="V13" s="461"/>
      <c r="W13" s="474"/>
      <c r="X13" s="28"/>
    </row>
    <row r="14" spans="1:24" s="27" customFormat="1" ht="35.25" customHeight="1">
      <c r="A14" s="28"/>
      <c r="B14" s="28"/>
      <c r="C14" s="392" t="s">
        <v>68</v>
      </c>
      <c r="D14" s="404"/>
      <c r="E14" s="404"/>
      <c r="F14" s="404"/>
      <c r="G14" s="416"/>
      <c r="H14" s="416"/>
      <c r="I14" s="416"/>
      <c r="J14" s="416"/>
      <c r="K14" s="416"/>
      <c r="L14" s="416"/>
      <c r="M14" s="416"/>
      <c r="N14" s="404" t="s">
        <v>0</v>
      </c>
      <c r="O14" s="404"/>
      <c r="P14" s="404"/>
      <c r="Q14" s="458"/>
      <c r="R14" s="458"/>
      <c r="S14" s="458"/>
      <c r="T14" s="458"/>
      <c r="U14" s="458"/>
      <c r="V14" s="462"/>
      <c r="W14" s="474"/>
      <c r="X14" s="28"/>
    </row>
    <row r="15" spans="1:24" s="27" customFormat="1" ht="14.1" customHeight="1">
      <c r="A15" s="28"/>
      <c r="B15" s="28"/>
      <c r="C15" s="392" t="s">
        <v>76</v>
      </c>
      <c r="D15" s="404"/>
      <c r="E15" s="404"/>
      <c r="F15" s="404"/>
      <c r="G15" s="417" t="str">
        <f>基本情報設定シート!$C$3&amp;"　"&amp;基本情報設定シート!$C$4&amp;"　"&amp;基本情報設定シート!$C$5</f>
        <v>　　</v>
      </c>
      <c r="H15" s="417"/>
      <c r="I15" s="417"/>
      <c r="J15" s="417"/>
      <c r="K15" s="417"/>
      <c r="L15" s="417"/>
      <c r="M15" s="417"/>
      <c r="N15" s="404"/>
      <c r="O15" s="404"/>
      <c r="P15" s="404"/>
      <c r="Q15" s="458"/>
      <c r="R15" s="458"/>
      <c r="S15" s="458"/>
      <c r="T15" s="458"/>
      <c r="U15" s="458"/>
      <c r="V15" s="462"/>
      <c r="W15" s="474"/>
      <c r="X15" s="28"/>
    </row>
    <row r="16" spans="1:24" s="27" customFormat="1" ht="14.1" customHeight="1">
      <c r="A16" s="28"/>
      <c r="B16" s="28"/>
      <c r="C16" s="392"/>
      <c r="D16" s="404"/>
      <c r="E16" s="404"/>
      <c r="F16" s="404"/>
      <c r="G16" s="417"/>
      <c r="H16" s="417"/>
      <c r="I16" s="417"/>
      <c r="J16" s="417"/>
      <c r="K16" s="417"/>
      <c r="L16" s="417"/>
      <c r="M16" s="417"/>
      <c r="N16" s="404"/>
      <c r="O16" s="404"/>
      <c r="P16" s="404"/>
      <c r="Q16" s="458"/>
      <c r="R16" s="458"/>
      <c r="S16" s="458"/>
      <c r="T16" s="458"/>
      <c r="U16" s="458"/>
      <c r="V16" s="462"/>
      <c r="W16" s="474"/>
      <c r="X16" s="28"/>
    </row>
    <row r="17" spans="1:24" s="27" customFormat="1" ht="14.1" customHeight="1">
      <c r="A17" s="28"/>
      <c r="B17" s="66"/>
      <c r="C17" s="393"/>
      <c r="D17" s="405"/>
      <c r="E17" s="405"/>
      <c r="F17" s="405"/>
      <c r="G17" s="418"/>
      <c r="H17" s="418"/>
      <c r="I17" s="418"/>
      <c r="J17" s="418"/>
      <c r="K17" s="418"/>
      <c r="L17" s="418"/>
      <c r="M17" s="418"/>
      <c r="N17" s="405"/>
      <c r="O17" s="405"/>
      <c r="P17" s="405"/>
      <c r="Q17" s="459"/>
      <c r="R17" s="459"/>
      <c r="S17" s="459"/>
      <c r="T17" s="459"/>
      <c r="U17" s="459"/>
      <c r="V17" s="463"/>
      <c r="W17" s="474"/>
      <c r="X17" s="28"/>
    </row>
    <row r="18" spans="1:24" s="27" customFormat="1" ht="18.7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row>
    <row r="19" spans="1:24" s="27" customFormat="1" ht="18.75" customHeight="1">
      <c r="A19" s="28"/>
      <c r="B19" s="28"/>
      <c r="C19" s="28" t="s">
        <v>74</v>
      </c>
      <c r="D19" s="28"/>
      <c r="E19" s="28"/>
      <c r="F19" s="28"/>
      <c r="G19" s="28"/>
      <c r="H19" s="28"/>
      <c r="I19" s="28"/>
      <c r="J19" s="28"/>
      <c r="K19" s="28"/>
      <c r="L19" s="28"/>
      <c r="M19" s="28"/>
      <c r="N19" s="28"/>
      <c r="O19" s="28"/>
      <c r="P19" s="28"/>
      <c r="Q19" s="28"/>
      <c r="R19" s="28"/>
      <c r="S19" s="28"/>
      <c r="T19" s="28"/>
      <c r="U19" s="28"/>
      <c r="V19" s="28"/>
      <c r="W19" s="28"/>
      <c r="X19" s="28"/>
    </row>
    <row r="20" spans="1:24" s="27" customFormat="1" ht="1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row>
    <row r="21" spans="1:24" s="27" customFormat="1" ht="15" customHeight="1">
      <c r="A21" s="29" t="s">
        <v>1</v>
      </c>
      <c r="B21" s="29"/>
      <c r="C21" s="29"/>
      <c r="D21" s="29"/>
      <c r="E21" s="29"/>
      <c r="F21" s="29"/>
      <c r="G21" s="29"/>
      <c r="H21" s="29"/>
      <c r="I21" s="29"/>
      <c r="J21" s="29"/>
      <c r="K21" s="29"/>
      <c r="L21" s="29"/>
      <c r="M21" s="29"/>
      <c r="N21" s="29"/>
      <c r="O21" s="29"/>
      <c r="P21" s="29"/>
      <c r="Q21" s="29"/>
      <c r="R21" s="29"/>
      <c r="S21" s="29"/>
      <c r="T21" s="29"/>
      <c r="U21" s="29"/>
      <c r="V21" s="29"/>
      <c r="W21" s="29"/>
      <c r="X21" s="29"/>
    </row>
    <row r="22" spans="1:24" s="27" customFormat="1" ht="1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row>
    <row r="23" spans="1:24" ht="15" customHeight="1">
      <c r="A23" s="33"/>
      <c r="B23" s="33"/>
      <c r="C23" s="394" t="s">
        <v>78</v>
      </c>
      <c r="D23" s="406"/>
      <c r="E23" s="406"/>
      <c r="F23" s="406"/>
      <c r="G23" s="406"/>
      <c r="H23" s="424" t="str">
        <f>基本情報設定シート!$C$10</f>
        <v>松江市環境負荷軽減活動支援事業補助金</v>
      </c>
      <c r="I23" s="424"/>
      <c r="J23" s="424"/>
      <c r="K23" s="424"/>
      <c r="L23" s="424"/>
      <c r="M23" s="424"/>
      <c r="N23" s="424"/>
      <c r="O23" s="424"/>
      <c r="P23" s="424"/>
      <c r="Q23" s="424"/>
      <c r="R23" s="424"/>
      <c r="S23" s="424"/>
      <c r="T23" s="424"/>
      <c r="U23" s="424"/>
      <c r="V23" s="464"/>
      <c r="W23" s="475"/>
      <c r="X23" s="33"/>
    </row>
    <row r="24" spans="1:24" ht="15" customHeight="1">
      <c r="A24" s="33"/>
      <c r="B24" s="33"/>
      <c r="C24" s="395"/>
      <c r="D24" s="407"/>
      <c r="E24" s="407"/>
      <c r="F24" s="407"/>
      <c r="G24" s="407"/>
      <c r="H24" s="425"/>
      <c r="I24" s="425"/>
      <c r="J24" s="425"/>
      <c r="K24" s="425"/>
      <c r="L24" s="425"/>
      <c r="M24" s="425"/>
      <c r="N24" s="425"/>
      <c r="O24" s="425"/>
      <c r="P24" s="425"/>
      <c r="Q24" s="425"/>
      <c r="R24" s="425"/>
      <c r="S24" s="425"/>
      <c r="T24" s="425"/>
      <c r="U24" s="425"/>
      <c r="V24" s="465"/>
      <c r="W24" s="475"/>
      <c r="X24" s="33"/>
    </row>
    <row r="25" spans="1:24" ht="15" customHeight="1">
      <c r="A25" s="33"/>
      <c r="B25" s="33"/>
      <c r="C25" s="396"/>
      <c r="D25" s="408"/>
      <c r="E25" s="408"/>
      <c r="F25" s="408"/>
      <c r="G25" s="408"/>
      <c r="H25" s="426"/>
      <c r="I25" s="426"/>
      <c r="J25" s="426"/>
      <c r="K25" s="426"/>
      <c r="L25" s="426"/>
      <c r="M25" s="426"/>
      <c r="N25" s="426"/>
      <c r="O25" s="449"/>
      <c r="P25" s="449"/>
      <c r="Q25" s="449"/>
      <c r="R25" s="449"/>
      <c r="S25" s="449"/>
      <c r="T25" s="449"/>
      <c r="U25" s="449"/>
      <c r="V25" s="466"/>
      <c r="W25" s="475"/>
      <c r="X25" s="33"/>
    </row>
    <row r="26" spans="1:24" ht="15.95" customHeight="1">
      <c r="A26" s="33"/>
      <c r="B26" s="33"/>
      <c r="C26" s="397" t="s">
        <v>82</v>
      </c>
      <c r="D26" s="409"/>
      <c r="E26" s="409"/>
      <c r="F26" s="409"/>
      <c r="G26" s="419"/>
      <c r="H26" s="427"/>
      <c r="I26" s="177"/>
      <c r="J26" s="177"/>
      <c r="K26" s="177"/>
      <c r="L26" s="177" t="s">
        <v>105</v>
      </c>
      <c r="M26" s="177"/>
      <c r="N26" s="446" t="s">
        <v>21</v>
      </c>
      <c r="O26" s="309"/>
      <c r="P26" s="453"/>
      <c r="Q26" s="177"/>
      <c r="R26" s="177"/>
      <c r="S26" s="177"/>
      <c r="T26" s="177"/>
      <c r="U26" s="177" t="s">
        <v>102</v>
      </c>
      <c r="V26" s="199"/>
      <c r="W26" s="33"/>
      <c r="X26" s="33"/>
    </row>
    <row r="27" spans="1:24" ht="15.95" customHeight="1">
      <c r="A27" s="33"/>
      <c r="B27" s="33"/>
      <c r="C27" s="398"/>
      <c r="D27" s="410"/>
      <c r="E27" s="410"/>
      <c r="F27" s="410"/>
      <c r="G27" s="420"/>
      <c r="H27" s="428"/>
      <c r="I27" s="434"/>
      <c r="J27" s="434"/>
      <c r="K27" s="434"/>
      <c r="L27" s="434"/>
      <c r="M27" s="434"/>
      <c r="N27" s="447"/>
      <c r="O27" s="117"/>
      <c r="P27" s="454"/>
      <c r="Q27" s="434"/>
      <c r="R27" s="434"/>
      <c r="S27" s="434"/>
      <c r="T27" s="434"/>
      <c r="U27" s="326"/>
      <c r="V27" s="467"/>
      <c r="W27" s="33"/>
      <c r="X27" s="33"/>
    </row>
    <row r="28" spans="1:24" ht="24" customHeight="1">
      <c r="A28" s="33"/>
      <c r="B28" s="33"/>
      <c r="C28" s="399"/>
      <c r="D28" s="411"/>
      <c r="E28" s="411"/>
      <c r="F28" s="411"/>
      <c r="G28" s="421"/>
      <c r="H28" s="429" t="s">
        <v>5</v>
      </c>
      <c r="I28" s="435"/>
      <c r="J28" s="435"/>
      <c r="K28" s="439"/>
      <c r="L28" s="439"/>
      <c r="M28" s="443" t="s">
        <v>108</v>
      </c>
      <c r="N28" s="430"/>
      <c r="O28" s="450"/>
      <c r="P28" s="442"/>
      <c r="Q28" s="435" t="s">
        <v>2</v>
      </c>
      <c r="R28" s="435"/>
      <c r="S28" s="435"/>
      <c r="T28" s="439"/>
      <c r="U28" s="439"/>
      <c r="V28" s="468" t="s">
        <v>108</v>
      </c>
      <c r="W28" s="33"/>
      <c r="X28" s="33"/>
    </row>
    <row r="29" spans="1:24" ht="20.100000000000001" customHeight="1">
      <c r="A29" s="33"/>
      <c r="B29" s="33"/>
      <c r="C29" s="397" t="s">
        <v>84</v>
      </c>
      <c r="D29" s="409"/>
      <c r="E29" s="409"/>
      <c r="F29" s="409"/>
      <c r="G29" s="419"/>
      <c r="H29" s="427" t="s">
        <v>188</v>
      </c>
      <c r="I29" s="177"/>
      <c r="J29" s="177"/>
      <c r="K29" s="177"/>
      <c r="L29" s="441"/>
      <c r="M29" s="444" t="s">
        <v>87</v>
      </c>
      <c r="N29" s="448"/>
      <c r="O29" s="419"/>
      <c r="P29" s="455"/>
      <c r="Q29" s="455"/>
      <c r="R29" s="455"/>
      <c r="S29" s="455"/>
      <c r="T29" s="455"/>
      <c r="U29" s="455"/>
      <c r="V29" s="469"/>
      <c r="W29" s="476"/>
      <c r="X29" s="33"/>
    </row>
    <row r="30" spans="1:24" ht="20.100000000000001" customHeight="1">
      <c r="A30" s="33"/>
      <c r="B30" s="33"/>
      <c r="C30" s="400"/>
      <c r="D30" s="412"/>
      <c r="E30" s="412"/>
      <c r="F30" s="412"/>
      <c r="G30" s="422"/>
      <c r="H30" s="430" t="s">
        <v>187</v>
      </c>
      <c r="I30" s="436"/>
      <c r="J30" s="436"/>
      <c r="K30" s="436"/>
      <c r="L30" s="442" t="s">
        <v>108</v>
      </c>
      <c r="M30" s="445"/>
      <c r="N30" s="412"/>
      <c r="O30" s="422"/>
      <c r="P30" s="456"/>
      <c r="Q30" s="456"/>
      <c r="R30" s="456"/>
      <c r="S30" s="456"/>
      <c r="T30" s="456"/>
      <c r="U30" s="456"/>
      <c r="V30" s="470"/>
      <c r="W30" s="476"/>
      <c r="X30" s="33"/>
    </row>
    <row r="31" spans="1:24" ht="20.100000000000001" customHeight="1">
      <c r="A31" s="33"/>
      <c r="B31" s="33"/>
      <c r="C31" s="397" t="s">
        <v>68</v>
      </c>
      <c r="D31" s="409"/>
      <c r="E31" s="409"/>
      <c r="F31" s="409"/>
      <c r="G31" s="419"/>
      <c r="H31" s="427"/>
      <c r="I31" s="177"/>
      <c r="J31" s="177"/>
      <c r="K31" s="177"/>
      <c r="L31" s="177"/>
      <c r="M31" s="177"/>
      <c r="N31" s="177"/>
      <c r="O31" s="177"/>
      <c r="P31" s="177"/>
      <c r="Q31" s="177"/>
      <c r="R31" s="177"/>
      <c r="S31" s="177"/>
      <c r="T31" s="177"/>
      <c r="U31" s="177"/>
      <c r="V31" s="199"/>
      <c r="W31" s="33"/>
      <c r="X31" s="33"/>
    </row>
    <row r="32" spans="1:24" ht="20.100000000000001" customHeight="1">
      <c r="A32" s="33"/>
      <c r="B32" s="33"/>
      <c r="C32" s="400"/>
      <c r="D32" s="412"/>
      <c r="E32" s="412"/>
      <c r="F32" s="412"/>
      <c r="G32" s="422"/>
      <c r="H32" s="431"/>
      <c r="I32" s="436"/>
      <c r="J32" s="436"/>
      <c r="K32" s="436"/>
      <c r="L32" s="436"/>
      <c r="M32" s="436"/>
      <c r="N32" s="436"/>
      <c r="O32" s="436"/>
      <c r="P32" s="436"/>
      <c r="Q32" s="436"/>
      <c r="R32" s="436"/>
      <c r="S32" s="436"/>
      <c r="T32" s="436"/>
      <c r="U32" s="436"/>
      <c r="V32" s="471"/>
      <c r="W32" s="33"/>
      <c r="X32" s="33"/>
    </row>
    <row r="33" spans="1:24" ht="20.100000000000001" customHeight="1">
      <c r="A33" s="33"/>
      <c r="B33" s="33"/>
      <c r="C33" s="397" t="s">
        <v>86</v>
      </c>
      <c r="D33" s="409"/>
      <c r="E33" s="409"/>
      <c r="F33" s="409"/>
      <c r="G33" s="419"/>
      <c r="H33" s="432"/>
      <c r="I33" s="437"/>
      <c r="J33" s="437"/>
      <c r="K33" s="437"/>
      <c r="L33" s="437"/>
      <c r="M33" s="437"/>
      <c r="N33" s="437"/>
      <c r="O33" s="437"/>
      <c r="P33" s="437"/>
      <c r="Q33" s="437"/>
      <c r="R33" s="437"/>
      <c r="S33" s="437"/>
      <c r="T33" s="437"/>
      <c r="U33" s="437"/>
      <c r="V33" s="472"/>
      <c r="W33" s="477"/>
      <c r="X33" s="33"/>
    </row>
    <row r="34" spans="1:24" ht="20.100000000000001" customHeight="1">
      <c r="A34" s="33"/>
      <c r="B34" s="33"/>
      <c r="C34" s="401"/>
      <c r="D34" s="413"/>
      <c r="E34" s="413"/>
      <c r="F34" s="413"/>
      <c r="G34" s="423"/>
      <c r="H34" s="433"/>
      <c r="I34" s="438"/>
      <c r="J34" s="438"/>
      <c r="K34" s="438"/>
      <c r="L34" s="438"/>
      <c r="M34" s="438"/>
      <c r="N34" s="438"/>
      <c r="O34" s="438"/>
      <c r="P34" s="438"/>
      <c r="Q34" s="438"/>
      <c r="R34" s="438"/>
      <c r="S34" s="438"/>
      <c r="T34" s="438"/>
      <c r="U34" s="438"/>
      <c r="V34" s="473"/>
      <c r="W34" s="477"/>
      <c r="X34" s="33"/>
    </row>
    <row r="35" spans="1:24" ht="18.75" customHeight="1">
      <c r="A35" s="33"/>
      <c r="B35" s="33"/>
      <c r="C35" s="33"/>
      <c r="D35" s="33"/>
      <c r="E35" s="33"/>
      <c r="F35" s="33"/>
      <c r="G35" s="33"/>
      <c r="H35" s="33"/>
      <c r="I35" s="33"/>
      <c r="J35" s="33"/>
      <c r="K35" s="33"/>
      <c r="L35" s="33"/>
      <c r="M35" s="33"/>
      <c r="N35" s="33"/>
      <c r="O35" s="33"/>
      <c r="P35" s="33"/>
      <c r="Q35" s="33"/>
      <c r="R35" s="33"/>
      <c r="S35" s="33"/>
      <c r="T35" s="33"/>
      <c r="U35" s="33"/>
      <c r="V35" s="33"/>
      <c r="W35" s="33"/>
      <c r="X35" s="33"/>
    </row>
    <row r="36" spans="1:24" ht="9" customHeight="1">
      <c r="A36" s="33"/>
      <c r="B36" s="390"/>
      <c r="C36" s="390"/>
      <c r="D36" s="390"/>
      <c r="E36" s="390"/>
      <c r="F36" s="390"/>
      <c r="G36" s="390"/>
      <c r="H36" s="390"/>
      <c r="I36" s="390"/>
      <c r="J36" s="390"/>
      <c r="K36" s="390"/>
      <c r="L36" s="390"/>
      <c r="M36" s="390"/>
      <c r="N36" s="390"/>
      <c r="O36" s="390"/>
      <c r="P36" s="390"/>
      <c r="Q36" s="390"/>
      <c r="R36" s="390"/>
      <c r="S36" s="390"/>
      <c r="T36" s="390"/>
      <c r="U36" s="390"/>
      <c r="V36" s="390"/>
      <c r="W36" s="390"/>
      <c r="X36" s="33"/>
    </row>
    <row r="37" spans="1:24" ht="18.75" customHeight="1">
      <c r="A37" s="33"/>
      <c r="B37" s="33" t="s">
        <v>17</v>
      </c>
      <c r="C37" s="28"/>
      <c r="D37" s="28"/>
      <c r="E37" s="28"/>
      <c r="F37" s="33"/>
      <c r="G37" s="33"/>
      <c r="H37" s="33"/>
      <c r="I37" s="33"/>
      <c r="J37" s="33"/>
      <c r="K37" s="33"/>
      <c r="L37" s="33"/>
      <c r="M37" s="33"/>
      <c r="N37" s="33"/>
      <c r="O37" s="33"/>
      <c r="P37" s="33"/>
      <c r="Q37" s="33"/>
      <c r="R37" s="33"/>
      <c r="S37" s="33"/>
      <c r="T37" s="33"/>
      <c r="U37" s="33"/>
      <c r="V37" s="33"/>
      <c r="W37" s="33"/>
      <c r="X37" s="33"/>
    </row>
    <row r="38" spans="1:24" ht="17.100000000000001" customHeight="1">
      <c r="A38" s="33"/>
      <c r="B38" s="33"/>
      <c r="C38" s="402"/>
      <c r="D38" s="402"/>
      <c r="E38" s="28" t="s">
        <v>47</v>
      </c>
      <c r="F38" s="33"/>
      <c r="G38" s="33"/>
      <c r="H38" s="33"/>
      <c r="I38" s="33"/>
      <c r="J38" s="33"/>
      <c r="K38" s="33"/>
      <c r="L38" s="33"/>
      <c r="M38" s="33"/>
      <c r="N38" s="33"/>
      <c r="O38" s="33"/>
      <c r="P38" s="33"/>
      <c r="Q38" s="33"/>
      <c r="R38" s="33"/>
      <c r="S38" s="33"/>
      <c r="T38" s="33"/>
      <c r="U38" s="33"/>
      <c r="V38" s="33"/>
      <c r="W38" s="33"/>
      <c r="X38" s="33"/>
    </row>
    <row r="39" spans="1:24" ht="17.100000000000001" customHeight="1">
      <c r="A39" s="33"/>
      <c r="B39" s="33"/>
      <c r="C39" s="402"/>
      <c r="D39" s="402"/>
      <c r="E39" s="28" t="s">
        <v>72</v>
      </c>
      <c r="F39" s="33"/>
      <c r="G39" s="33"/>
      <c r="H39" s="33"/>
      <c r="I39" s="33"/>
      <c r="J39" s="33"/>
      <c r="K39" s="33"/>
      <c r="L39" s="33"/>
      <c r="M39" s="33"/>
      <c r="N39" s="33"/>
      <c r="O39" s="33"/>
      <c r="P39" s="33"/>
      <c r="Q39" s="33"/>
      <c r="R39" s="33"/>
      <c r="S39" s="33"/>
      <c r="T39" s="33"/>
      <c r="U39" s="33"/>
      <c r="V39" s="33"/>
      <c r="W39" s="33"/>
      <c r="X39" s="33"/>
    </row>
    <row r="40" spans="1:24" ht="18.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row>
    <row r="41" spans="1:24" ht="20.100000000000001" customHeight="1">
      <c r="A41" s="33"/>
      <c r="B41" s="33"/>
      <c r="C41" s="33"/>
      <c r="D41" s="33"/>
      <c r="E41" s="33"/>
      <c r="F41" s="33"/>
      <c r="G41" s="33"/>
      <c r="H41" s="33"/>
      <c r="I41" s="33"/>
      <c r="J41" s="33"/>
      <c r="K41" s="440" t="s">
        <v>63</v>
      </c>
      <c r="L41" s="440"/>
      <c r="M41" s="440"/>
      <c r="N41" s="440"/>
      <c r="O41" s="440"/>
      <c r="P41" s="440"/>
      <c r="Q41" s="440"/>
      <c r="R41" s="440"/>
      <c r="S41" s="440"/>
      <c r="T41" s="440"/>
      <c r="U41" s="440"/>
      <c r="V41" s="440"/>
      <c r="W41" s="440"/>
      <c r="X41" s="33"/>
    </row>
    <row r="42" spans="1:24" ht="20.100000000000001" customHeight="1">
      <c r="A42" s="33"/>
      <c r="B42" s="33"/>
      <c r="C42" s="33"/>
      <c r="D42" s="33"/>
      <c r="E42" s="33"/>
      <c r="F42" s="33"/>
      <c r="G42" s="33"/>
      <c r="H42" s="33"/>
      <c r="I42" s="33"/>
      <c r="J42" s="33"/>
      <c r="K42" s="440" t="s">
        <v>50</v>
      </c>
      <c r="L42" s="440"/>
      <c r="M42" s="440"/>
      <c r="N42" s="440"/>
      <c r="O42" s="451"/>
      <c r="P42" s="451"/>
      <c r="Q42" s="451"/>
      <c r="R42" s="451"/>
      <c r="S42" s="451"/>
      <c r="T42" s="451"/>
      <c r="U42" s="451"/>
      <c r="V42" s="451"/>
      <c r="W42" s="451"/>
      <c r="X42" s="33"/>
    </row>
    <row r="43" spans="1:24" ht="20.100000000000001" customHeight="1">
      <c r="A43" s="33"/>
      <c r="B43" s="33"/>
      <c r="C43" s="33"/>
      <c r="D43" s="33"/>
      <c r="E43" s="33"/>
      <c r="F43" s="33"/>
      <c r="G43" s="33"/>
      <c r="H43" s="33"/>
      <c r="I43" s="33"/>
      <c r="J43" s="33"/>
      <c r="K43" s="440"/>
      <c r="L43" s="440"/>
      <c r="M43" s="440"/>
      <c r="N43" s="440"/>
      <c r="O43" s="451"/>
      <c r="P43" s="451"/>
      <c r="Q43" s="451"/>
      <c r="R43" s="451"/>
      <c r="S43" s="451"/>
      <c r="T43" s="451"/>
      <c r="U43" s="451"/>
      <c r="V43" s="451"/>
      <c r="W43" s="451"/>
      <c r="X43" s="33"/>
    </row>
    <row r="44" spans="1:24" ht="18.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row>
    <row r="45" spans="1:24" ht="18.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row>
  </sheetData>
  <sheetProtection algorithmName="SHA-512" hashValue="2wHYLrCDCIJKE/rfIiA5ihHUPEn6z05U1ya+E2C0B9RqaW55Bil8wdI7P+xsVeJf396q+EHDRxtCWv/G7P/lUw==" saltValue="GhHO+Cd6txfIVONvHL+qeg==" spinCount="100000" sheet="1" objects="1" scenarios="1" formatColumns="0" formatRows="0"/>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pageSetup paperSize="9" scale="93" orientation="portrait" blackAndWhite="1" r:id="rI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scale="93" fitToWidth="1" fitToHeight="1" orientation="portrait" usePrinterDefaults="1" blackAndWhite="1" r:id="rId2"/>
  <drawing r:id="rId3"/>
  <legacyDrawing r:id="rId4"/>
  <mc:AlternateContent>
    <mc:Choice xmlns:x14="http://schemas.microsoft.com/office/spreadsheetml/2009/9/main" Requires="x14">
      <controls>
        <mc:AlternateContent>
          <mc:Choice Requires="x14">
            <control shapeId="9217" r:id="rId5"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6"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I12"/>
  <sheetViews>
    <sheetView topLeftCell="D1" workbookViewId="0">
      <selection activeCell="G10" sqref="G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8" width="38.375" customWidth="1"/>
    <col min="9" max="9" width="32.75" customWidth="1"/>
  </cols>
  <sheetData>
    <row r="1" spans="1:9">
      <c r="A1" t="s">
        <v>44</v>
      </c>
    </row>
    <row r="2" spans="1:9">
      <c r="A2" t="s">
        <v>148</v>
      </c>
    </row>
    <row r="3" spans="1:9">
      <c r="A3" t="s">
        <v>77</v>
      </c>
    </row>
    <row r="4" spans="1:9">
      <c r="A4" t="s">
        <v>151</v>
      </c>
    </row>
    <row r="5" spans="1:9">
      <c r="A5" t="s">
        <v>150</v>
      </c>
    </row>
    <row r="8" spans="1:9">
      <c r="A8" t="s">
        <v>147</v>
      </c>
    </row>
    <row r="9" spans="1:9">
      <c r="A9" s="3" t="s">
        <v>112</v>
      </c>
      <c r="B9" s="3" t="s">
        <v>116</v>
      </c>
      <c r="C9" s="3" t="s">
        <v>118</v>
      </c>
      <c r="D9" s="3" t="s">
        <v>121</v>
      </c>
      <c r="E9" s="3" t="s">
        <v>123</v>
      </c>
      <c r="F9" s="3" t="s">
        <v>119</v>
      </c>
      <c r="G9" s="3" t="s">
        <v>125</v>
      </c>
      <c r="H9" s="3" t="s">
        <v>128</v>
      </c>
      <c r="I9" s="3" t="s">
        <v>129</v>
      </c>
    </row>
    <row r="10" spans="1:9">
      <c r="A10" s="4" t="s">
        <v>114</v>
      </c>
      <c r="B10" s="4" t="s">
        <v>130</v>
      </c>
      <c r="C10" s="4" t="s">
        <v>133</v>
      </c>
      <c r="D10" s="4" t="s">
        <v>134</v>
      </c>
      <c r="E10" s="5" t="s">
        <v>136</v>
      </c>
      <c r="F10" s="5" t="s">
        <v>138</v>
      </c>
      <c r="G10" s="4" t="s">
        <v>139</v>
      </c>
      <c r="H10" s="4" t="s">
        <v>142</v>
      </c>
      <c r="I10" s="5" t="s">
        <v>145</v>
      </c>
    </row>
    <row r="11" spans="1:9">
      <c r="A11" s="5" t="s">
        <v>115</v>
      </c>
      <c r="B11" s="5" t="s">
        <v>132</v>
      </c>
      <c r="C11" s="4" t="s">
        <v>154</v>
      </c>
      <c r="D11" s="4" t="s">
        <v>135</v>
      </c>
      <c r="G11" s="4" t="s">
        <v>140</v>
      </c>
      <c r="H11" s="4" t="s">
        <v>49</v>
      </c>
    </row>
    <row r="12" spans="1:9">
      <c r="D12" s="5"/>
      <c r="G12" s="5" t="s">
        <v>141</v>
      </c>
      <c r="H12" s="5" t="s">
        <v>143</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workbookViewId="0">
      <selection activeCell="F7" sqref="F7"/>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6" t="s">
        <v>216</v>
      </c>
      <c r="B1" s="6" t="s">
        <v>217</v>
      </c>
      <c r="D1" s="1" t="s">
        <v>114</v>
      </c>
      <c r="E1" t="s">
        <v>265</v>
      </c>
      <c r="F1" t="s">
        <v>266</v>
      </c>
    </row>
    <row r="2" spans="1:12">
      <c r="A2" t="s">
        <v>88</v>
      </c>
      <c r="B2" t="s">
        <v>75</v>
      </c>
      <c r="D2" s="7" t="s">
        <v>115</v>
      </c>
      <c r="E2" s="7" t="s">
        <v>265</v>
      </c>
      <c r="F2" s="7" t="s">
        <v>266</v>
      </c>
    </row>
    <row r="3" spans="1:12">
      <c r="A3" t="s">
        <v>218</v>
      </c>
      <c r="B3" t="s">
        <v>235</v>
      </c>
      <c r="D3" t="s">
        <v>130</v>
      </c>
      <c r="E3" t="s">
        <v>197</v>
      </c>
      <c r="F3" t="s">
        <v>250</v>
      </c>
    </row>
    <row r="4" spans="1:12">
      <c r="A4" t="s">
        <v>219</v>
      </c>
      <c r="B4" t="s">
        <v>236</v>
      </c>
      <c r="D4" t="s">
        <v>132</v>
      </c>
      <c r="E4" t="s">
        <v>270</v>
      </c>
    </row>
    <row r="5" spans="1:12">
      <c r="A5" t="s">
        <v>220</v>
      </c>
      <c r="B5" t="s">
        <v>194</v>
      </c>
      <c r="D5" t="s">
        <v>133</v>
      </c>
      <c r="E5" t="s">
        <v>261</v>
      </c>
      <c r="F5" t="s">
        <v>240</v>
      </c>
      <c r="G5" t="s">
        <v>262</v>
      </c>
      <c r="H5" t="s">
        <v>52</v>
      </c>
      <c r="I5" t="s">
        <v>137</v>
      </c>
    </row>
    <row r="6" spans="1:12">
      <c r="A6" t="s">
        <v>43</v>
      </c>
      <c r="B6" t="s">
        <v>237</v>
      </c>
      <c r="D6" t="s">
        <v>154</v>
      </c>
      <c r="E6" t="s">
        <v>263</v>
      </c>
      <c r="F6" t="s">
        <v>120</v>
      </c>
      <c r="G6" t="s">
        <v>107</v>
      </c>
      <c r="H6" t="s">
        <v>264</v>
      </c>
      <c r="I6" t="s">
        <v>264</v>
      </c>
    </row>
    <row r="7" spans="1:12">
      <c r="A7" t="s">
        <v>221</v>
      </c>
      <c r="D7" t="s">
        <v>134</v>
      </c>
      <c r="E7" t="s">
        <v>240</v>
      </c>
      <c r="F7" t="s">
        <v>268</v>
      </c>
      <c r="G7" t="s">
        <v>269</v>
      </c>
      <c r="H7" t="s">
        <v>18</v>
      </c>
      <c r="I7" t="s">
        <v>137</v>
      </c>
    </row>
    <row r="8" spans="1:12">
      <c r="A8" t="s">
        <v>222</v>
      </c>
      <c r="D8" t="s">
        <v>135</v>
      </c>
      <c r="E8" t="s">
        <v>18</v>
      </c>
      <c r="F8" t="s">
        <v>264</v>
      </c>
      <c r="G8" t="s">
        <v>264</v>
      </c>
      <c r="H8" t="s">
        <v>264</v>
      </c>
      <c r="I8" t="s">
        <v>264</v>
      </c>
    </row>
    <row r="9" spans="1:12">
      <c r="A9" t="s">
        <v>223</v>
      </c>
      <c r="D9" t="s">
        <v>136</v>
      </c>
      <c r="E9" s="1" t="s">
        <v>245</v>
      </c>
      <c r="F9" s="1" t="s">
        <v>240</v>
      </c>
      <c r="G9" s="1" t="s">
        <v>246</v>
      </c>
      <c r="H9" s="1" t="s">
        <v>247</v>
      </c>
      <c r="I9" s="1" t="s">
        <v>18</v>
      </c>
      <c r="J9" s="8" t="s">
        <v>107</v>
      </c>
    </row>
    <row r="10" spans="1:12">
      <c r="A10" t="s">
        <v>224</v>
      </c>
      <c r="D10" t="s">
        <v>138</v>
      </c>
      <c r="E10" t="s">
        <v>271</v>
      </c>
      <c r="F10" t="s">
        <v>272</v>
      </c>
      <c r="G10" t="s">
        <v>122</v>
      </c>
      <c r="H10" t="s">
        <v>210</v>
      </c>
    </row>
    <row r="11" spans="1:12">
      <c r="A11" t="s">
        <v>225</v>
      </c>
      <c r="D11" t="s">
        <v>139</v>
      </c>
    </row>
    <row r="12" spans="1:12">
      <c r="A12" t="s">
        <v>103</v>
      </c>
      <c r="D12" t="s">
        <v>140</v>
      </c>
    </row>
    <row r="13" spans="1:12">
      <c r="A13" t="s">
        <v>226</v>
      </c>
      <c r="D13" t="s">
        <v>141</v>
      </c>
    </row>
    <row r="14" spans="1:12">
      <c r="A14" t="s">
        <v>227</v>
      </c>
      <c r="D14" t="s">
        <v>142</v>
      </c>
      <c r="E14" t="s">
        <v>274</v>
      </c>
      <c r="F14" t="s">
        <v>275</v>
      </c>
      <c r="G14" t="s">
        <v>276</v>
      </c>
      <c r="H14" t="s">
        <v>144</v>
      </c>
      <c r="I14" t="s">
        <v>277</v>
      </c>
      <c r="J14" t="s">
        <v>137</v>
      </c>
    </row>
    <row r="15" spans="1:12">
      <c r="A15" t="s">
        <v>229</v>
      </c>
      <c r="D15" t="s">
        <v>49</v>
      </c>
      <c r="E15" t="s">
        <v>274</v>
      </c>
      <c r="F15" t="s">
        <v>275</v>
      </c>
      <c r="G15" t="s">
        <v>276</v>
      </c>
      <c r="H15" t="s">
        <v>174</v>
      </c>
      <c r="I15" t="s">
        <v>144</v>
      </c>
      <c r="J15" t="s">
        <v>277</v>
      </c>
      <c r="K15" t="s">
        <v>137</v>
      </c>
    </row>
    <row r="16" spans="1:12">
      <c r="A16" t="s">
        <v>230</v>
      </c>
      <c r="D16" t="s">
        <v>143</v>
      </c>
      <c r="E16" t="s">
        <v>274</v>
      </c>
      <c r="F16" t="s">
        <v>275</v>
      </c>
      <c r="G16" t="s">
        <v>276</v>
      </c>
      <c r="H16" t="s">
        <v>174</v>
      </c>
      <c r="I16" t="s">
        <v>144</v>
      </c>
      <c r="J16" t="s">
        <v>277</v>
      </c>
      <c r="K16" t="s">
        <v>278</v>
      </c>
      <c r="L16" t="s">
        <v>137</v>
      </c>
    </row>
    <row r="17" spans="1:6">
      <c r="A17" t="s">
        <v>228</v>
      </c>
      <c r="D17" t="s">
        <v>145</v>
      </c>
      <c r="E17" t="s">
        <v>65</v>
      </c>
      <c r="F17" t="s">
        <v>273</v>
      </c>
    </row>
    <row r="18" spans="1:6">
      <c r="A18" t="s">
        <v>196</v>
      </c>
    </row>
    <row r="19" spans="1:6">
      <c r="A19" t="s">
        <v>7</v>
      </c>
    </row>
    <row r="20" spans="1:6">
      <c r="A20" t="s">
        <v>231</v>
      </c>
    </row>
    <row r="21" spans="1:6">
      <c r="A21" t="s">
        <v>232</v>
      </c>
    </row>
    <row r="22" spans="1:6">
      <c r="A22" t="s">
        <v>233</v>
      </c>
    </row>
    <row r="23" spans="1:6">
      <c r="A23" t="s">
        <v>190</v>
      </c>
    </row>
    <row r="24" spans="1:6">
      <c r="A24" t="s">
        <v>180</v>
      </c>
    </row>
    <row r="25" spans="1:6">
      <c r="A25" t="s">
        <v>234</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2"/>
  <sheetViews>
    <sheetView view="pageBreakPreview" zoomScaleSheetLayoutView="100" workbookViewId="0">
      <selection activeCell="C3" sqref="C3"/>
    </sheetView>
  </sheetViews>
  <sheetFormatPr defaultRowHeight="18.75"/>
  <cols>
    <col min="2" max="2" width="21.75" customWidth="1"/>
    <col min="3" max="3" width="60.625" style="9" customWidth="1"/>
    <col min="4" max="4" width="38.25" style="9" customWidth="1"/>
  </cols>
  <sheetData>
    <row r="1" spans="1:4">
      <c r="A1" s="10" t="s">
        <v>127</v>
      </c>
      <c r="B1" s="10"/>
      <c r="C1" s="10"/>
      <c r="D1" s="10"/>
    </row>
    <row r="2" spans="1:4" ht="19.5">
      <c r="A2" s="11"/>
      <c r="B2" s="11"/>
      <c r="C2" s="18" t="s">
        <v>166</v>
      </c>
      <c r="D2" s="18" t="s">
        <v>38</v>
      </c>
    </row>
    <row r="3" spans="1:4" ht="24.95" customHeight="1">
      <c r="A3" s="12" t="s">
        <v>155</v>
      </c>
      <c r="B3" s="16" t="s">
        <v>157</v>
      </c>
      <c r="C3" s="19"/>
      <c r="D3" s="16" t="s">
        <v>163</v>
      </c>
    </row>
    <row r="4" spans="1:4" ht="24.95" customHeight="1">
      <c r="A4" s="13"/>
      <c r="B4" s="17" t="s">
        <v>159</v>
      </c>
      <c r="C4" s="20"/>
      <c r="D4" s="17" t="s">
        <v>77</v>
      </c>
    </row>
    <row r="5" spans="1:4" ht="24.95" customHeight="1">
      <c r="A5" s="13"/>
      <c r="B5" s="17" t="s">
        <v>160</v>
      </c>
      <c r="C5" s="20"/>
      <c r="D5" s="17" t="s">
        <v>259</v>
      </c>
    </row>
    <row r="6" spans="1:4" ht="24.95" customHeight="1">
      <c r="A6" s="13"/>
      <c r="B6" s="17" t="s">
        <v>164</v>
      </c>
      <c r="C6" s="20"/>
      <c r="D6" s="17" t="s">
        <v>260</v>
      </c>
    </row>
    <row r="7" spans="1:4" ht="24.95" customHeight="1">
      <c r="A7" s="13"/>
      <c r="B7" s="17" t="s">
        <v>161</v>
      </c>
      <c r="C7" s="21"/>
      <c r="D7" s="24">
        <v>26639</v>
      </c>
    </row>
    <row r="8" spans="1:4" ht="24.95" customHeight="1">
      <c r="A8" s="13"/>
      <c r="B8" s="17" t="s">
        <v>201</v>
      </c>
      <c r="C8" s="22"/>
      <c r="D8" s="25">
        <v>6908540</v>
      </c>
    </row>
    <row r="9" spans="1:4" ht="24.95" customHeight="1">
      <c r="A9" s="13"/>
      <c r="B9" s="17" t="s">
        <v>27</v>
      </c>
      <c r="C9" s="20"/>
      <c r="D9" s="17" t="s">
        <v>165</v>
      </c>
    </row>
    <row r="10" spans="1:4" ht="24.95" customHeight="1">
      <c r="A10" s="14" t="s">
        <v>168</v>
      </c>
      <c r="B10" s="17" t="s">
        <v>110</v>
      </c>
      <c r="C10" s="17" t="s">
        <v>279</v>
      </c>
      <c r="D10" s="17" t="s">
        <v>118</v>
      </c>
    </row>
    <row r="11" spans="1:4" ht="24.95" customHeight="1">
      <c r="A11" s="13"/>
      <c r="B11" s="17" t="s">
        <v>162</v>
      </c>
      <c r="C11" s="20" t="s">
        <v>133</v>
      </c>
      <c r="D11" s="17" t="s">
        <v>133</v>
      </c>
    </row>
    <row r="12" spans="1:4" ht="76.5" customHeight="1">
      <c r="A12" s="15" t="s">
        <v>167</v>
      </c>
      <c r="B12" s="15"/>
      <c r="C12" s="23" t="s">
        <v>254</v>
      </c>
      <c r="D12" s="23"/>
    </row>
  </sheetData>
  <sheetProtection algorithmName="SHA-512" hashValue="yuXpOCr++tiJZdsug9kjRifT7MaQnKWkeZ3Isvldi/8RZ71D5Yd5V+Rx4MKTGRDZtFj3zlqLExwFjCMruOuRAA==" saltValue="r4pCy8i62KTfGoACIKtznQ==" spinCount="100000" sheet="1" objects="1" scenarios="1" formatColumns="0" formatRows="0"/>
  <mergeCells count="5">
    <mergeCell ref="A1:D1"/>
    <mergeCell ref="A12:B12"/>
    <mergeCell ref="C12:D12"/>
    <mergeCell ref="A10:A11"/>
    <mergeCell ref="A3:A9"/>
  </mergeCells>
  <phoneticPr fontId="3"/>
  <dataValidations count="5">
    <dataValidation type="list" allowBlank="1" showDropDown="0" showInputMessage="1" showErrorMessage="1" sqref="C11">
      <formula1>INDIRECT($C$10)</formula1>
    </dataValidation>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 type="list" allowBlank="1" showDropDown="0" showInputMessage="1" showErrorMessage="1" sqref="D11">
      <formula1>INDIRECT($D$10)</formula1>
    </dataValidation>
  </dataValidations>
  <pageMargins left="0.7" right="0.7" top="0.75" bottom="0.75" header="0.3" footer="0.3"/>
  <pageSetup paperSize="9" scale="93"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'プルダウン（基本設定）'!$A$2:$A$5</xm:f>
          </x14:formula1>
          <xm:sqref>C4:D4</xm:sqref>
        </x14:dataValidation>
        <x14:dataValidation type="list" allowBlank="1" showDropDown="0" showInputMessage="1" showErrorMessage="1">
          <x14:formula1>
            <xm:f>'プルダウン（基本設定）'!$A$9:$I$9</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21"/>
  <sheetViews>
    <sheetView tabSelected="1" view="pageBreakPreview" zoomScale="90" zoomScaleNormal="85" zoomScaleSheetLayoutView="90" workbookViewId="0">
      <selection activeCell="U3" sqref="U3:AA3"/>
    </sheetView>
  </sheetViews>
  <sheetFormatPr defaultColWidth="3" defaultRowHeight="18.75" customHeight="1"/>
  <cols>
    <col min="1" max="1" width="3" style="26"/>
    <col min="2" max="2" width="2" style="26" customWidth="1"/>
    <col min="3" max="3" width="4.625" style="26" customWidth="1"/>
    <col min="4" max="19" width="3" style="26"/>
    <col min="20" max="21" width="3.625" style="26" bestFit="1" customWidth="1"/>
    <col min="22" max="22" width="3" style="26"/>
    <col min="23" max="23" width="3.625" style="26" bestFit="1" customWidth="1"/>
    <col min="24" max="282" width="3" style="26"/>
    <col min="283" max="283" width="3.5" style="26" bestFit="1" customWidth="1"/>
    <col min="284" max="538" width="3" style="26"/>
    <col min="539" max="539" width="3.5" style="26" bestFit="1" customWidth="1"/>
    <col min="540" max="794" width="3" style="26"/>
    <col min="795" max="795" width="3.5" style="26" bestFit="1" customWidth="1"/>
    <col min="796" max="1050" width="3" style="26"/>
    <col min="1051" max="1051" width="3.5" style="26" bestFit="1" customWidth="1"/>
    <col min="1052" max="1306" width="3" style="26"/>
    <col min="1307" max="1307" width="3.5" style="26" bestFit="1" customWidth="1"/>
    <col min="1308" max="1562" width="3" style="26"/>
    <col min="1563" max="1563" width="3.5" style="26" bestFit="1" customWidth="1"/>
    <col min="1564" max="1818" width="3" style="26"/>
    <col min="1819" max="1819" width="3.5" style="26" bestFit="1" customWidth="1"/>
    <col min="1820" max="2074" width="3" style="26"/>
    <col min="2075" max="2075" width="3.5" style="26" bestFit="1" customWidth="1"/>
    <col min="2076" max="2330" width="3" style="26"/>
    <col min="2331" max="2331" width="3.5" style="26" bestFit="1" customWidth="1"/>
    <col min="2332" max="2586" width="3" style="26"/>
    <col min="2587" max="2587" width="3.5" style="26" bestFit="1" customWidth="1"/>
    <col min="2588" max="2842" width="3" style="26"/>
    <col min="2843" max="2843" width="3.5" style="26" bestFit="1" customWidth="1"/>
    <col min="2844" max="3098" width="3" style="26"/>
    <col min="3099" max="3099" width="3.5" style="26" bestFit="1" customWidth="1"/>
    <col min="3100" max="3354" width="3" style="26"/>
    <col min="3355" max="3355" width="3.5" style="26" bestFit="1" customWidth="1"/>
    <col min="3356" max="3610" width="3" style="26"/>
    <col min="3611" max="3611" width="3.5" style="26" bestFit="1" customWidth="1"/>
    <col min="3612" max="3866" width="3" style="26"/>
    <col min="3867" max="3867" width="3.5" style="26" bestFit="1" customWidth="1"/>
    <col min="3868" max="4122" width="3" style="26"/>
    <col min="4123" max="4123" width="3.5" style="26" bestFit="1" customWidth="1"/>
    <col min="4124" max="4378" width="3" style="26"/>
    <col min="4379" max="4379" width="3.5" style="26" bestFit="1" customWidth="1"/>
    <col min="4380" max="4634" width="3" style="26"/>
    <col min="4635" max="4635" width="3.5" style="26" bestFit="1" customWidth="1"/>
    <col min="4636" max="4890" width="3" style="26"/>
    <col min="4891" max="4891" width="3.5" style="26" bestFit="1" customWidth="1"/>
    <col min="4892" max="5146" width="3" style="26"/>
    <col min="5147" max="5147" width="3.5" style="26" bestFit="1" customWidth="1"/>
    <col min="5148" max="5402" width="3" style="26"/>
    <col min="5403" max="5403" width="3.5" style="26" bestFit="1" customWidth="1"/>
    <col min="5404" max="5658" width="3" style="26"/>
    <col min="5659" max="5659" width="3.5" style="26" bestFit="1" customWidth="1"/>
    <col min="5660" max="5914" width="3" style="26"/>
    <col min="5915" max="5915" width="3.5" style="26" bestFit="1" customWidth="1"/>
    <col min="5916" max="6170" width="3" style="26"/>
    <col min="6171" max="6171" width="3.5" style="26" bestFit="1" customWidth="1"/>
    <col min="6172" max="6426" width="3" style="26"/>
    <col min="6427" max="6427" width="3.5" style="26" bestFit="1" customWidth="1"/>
    <col min="6428" max="6682" width="3" style="26"/>
    <col min="6683" max="6683" width="3.5" style="26" bestFit="1" customWidth="1"/>
    <col min="6684" max="6938" width="3" style="26"/>
    <col min="6939" max="6939" width="3.5" style="26" bestFit="1" customWidth="1"/>
    <col min="6940" max="7194" width="3" style="26"/>
    <col min="7195" max="7195" width="3.5" style="26" bestFit="1" customWidth="1"/>
    <col min="7196" max="7450" width="3" style="26"/>
    <col min="7451" max="7451" width="3.5" style="26" bestFit="1" customWidth="1"/>
    <col min="7452" max="7706" width="3" style="26"/>
    <col min="7707" max="7707" width="3.5" style="26" bestFit="1" customWidth="1"/>
    <col min="7708" max="7962" width="3" style="26"/>
    <col min="7963" max="7963" width="3.5" style="26" bestFit="1" customWidth="1"/>
    <col min="7964" max="8218" width="3" style="26"/>
    <col min="8219" max="8219" width="3.5" style="26" bestFit="1" customWidth="1"/>
    <col min="8220" max="8474" width="3" style="26"/>
    <col min="8475" max="8475" width="3.5" style="26" bestFit="1" customWidth="1"/>
    <col min="8476" max="8730" width="3" style="26"/>
    <col min="8731" max="8731" width="3.5" style="26" bestFit="1" customWidth="1"/>
    <col min="8732" max="8986" width="3" style="26"/>
    <col min="8987" max="8987" width="3.5" style="26" bestFit="1" customWidth="1"/>
    <col min="8988" max="9242" width="3" style="26"/>
    <col min="9243" max="9243" width="3.5" style="26" bestFit="1" customWidth="1"/>
    <col min="9244" max="9498" width="3" style="26"/>
    <col min="9499" max="9499" width="3.5" style="26" bestFit="1" customWidth="1"/>
    <col min="9500" max="9754" width="3" style="26"/>
    <col min="9755" max="9755" width="3.5" style="26" bestFit="1" customWidth="1"/>
    <col min="9756" max="10010" width="3" style="26"/>
    <col min="10011" max="10011" width="3.5" style="26" bestFit="1" customWidth="1"/>
    <col min="10012" max="10266" width="3" style="26"/>
    <col min="10267" max="10267" width="3.5" style="26" bestFit="1" customWidth="1"/>
    <col min="10268" max="10522" width="3" style="26"/>
    <col min="10523" max="10523" width="3.5" style="26" bestFit="1" customWidth="1"/>
    <col min="10524" max="10778" width="3" style="26"/>
    <col min="10779" max="10779" width="3.5" style="26" bestFit="1" customWidth="1"/>
    <col min="10780" max="11034" width="3" style="26"/>
    <col min="11035" max="11035" width="3.5" style="26" bestFit="1" customWidth="1"/>
    <col min="11036" max="11290" width="3" style="26"/>
    <col min="11291" max="11291" width="3.5" style="26" bestFit="1" customWidth="1"/>
    <col min="11292" max="11546" width="3" style="26"/>
    <col min="11547" max="11547" width="3.5" style="26" bestFit="1" customWidth="1"/>
    <col min="11548" max="11802" width="3" style="26"/>
    <col min="11803" max="11803" width="3.5" style="26" bestFit="1" customWidth="1"/>
    <col min="11804" max="12058" width="3" style="26"/>
    <col min="12059" max="12059" width="3.5" style="26" bestFit="1" customWidth="1"/>
    <col min="12060" max="12314" width="3" style="26"/>
    <col min="12315" max="12315" width="3.5" style="26" bestFit="1" customWidth="1"/>
    <col min="12316" max="12570" width="3" style="26"/>
    <col min="12571" max="12571" width="3.5" style="26" bestFit="1" customWidth="1"/>
    <col min="12572" max="12826" width="3" style="26"/>
    <col min="12827" max="12827" width="3.5" style="26" bestFit="1" customWidth="1"/>
    <col min="12828" max="13082" width="3" style="26"/>
    <col min="13083" max="13083" width="3.5" style="26" bestFit="1" customWidth="1"/>
    <col min="13084" max="13338" width="3" style="26"/>
    <col min="13339" max="13339" width="3.5" style="26" bestFit="1" customWidth="1"/>
    <col min="13340" max="13594" width="3" style="26"/>
    <col min="13595" max="13595" width="3.5" style="26" bestFit="1" customWidth="1"/>
    <col min="13596" max="13850" width="3" style="26"/>
    <col min="13851" max="13851" width="3.5" style="26" bestFit="1" customWidth="1"/>
    <col min="13852" max="14106" width="3" style="26"/>
    <col min="14107" max="14107" width="3.5" style="26" bestFit="1" customWidth="1"/>
    <col min="14108" max="14362" width="3" style="26"/>
    <col min="14363" max="14363" width="3.5" style="26" bestFit="1" customWidth="1"/>
    <col min="14364" max="14618" width="3" style="26"/>
    <col min="14619" max="14619" width="3.5" style="26" bestFit="1" customWidth="1"/>
    <col min="14620" max="14874" width="3" style="26"/>
    <col min="14875" max="14875" width="3.5" style="26" bestFit="1" customWidth="1"/>
    <col min="14876" max="15130" width="3" style="26"/>
    <col min="15131" max="15131" width="3.5" style="26" bestFit="1" customWidth="1"/>
    <col min="15132" max="15386" width="3" style="26"/>
    <col min="15387" max="15387" width="3.5" style="26" bestFit="1" customWidth="1"/>
    <col min="15388" max="15642" width="3" style="26"/>
    <col min="15643" max="15643" width="3.5" style="26" bestFit="1" customWidth="1"/>
    <col min="15644" max="15898" width="3" style="26"/>
    <col min="15899" max="15899" width="3.5" style="26" bestFit="1" customWidth="1"/>
    <col min="15900" max="16154" width="3" style="26"/>
    <col min="16155" max="16155" width="3.5" style="26" bestFit="1" customWidth="1"/>
    <col min="16156" max="16384" width="3" style="26"/>
  </cols>
  <sheetData>
    <row r="1" spans="1:49" ht="20.100000000000001" customHeight="1">
      <c r="A1" s="28"/>
      <c r="B1" s="32" t="s">
        <v>33</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49" ht="39.950000000000003" customHeight="1">
      <c r="A2" s="29" t="str">
        <f>CONCATENATE(基本情報設定シート!$C$10,"交付申請書")</f>
        <v>松江市環境負荷軽減活動支援事業補助金交付申請書</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81"/>
      <c r="AD2" s="81"/>
      <c r="AE2" s="81"/>
      <c r="AF2" s="81"/>
      <c r="AG2" s="81"/>
      <c r="AH2" s="81"/>
      <c r="AI2" s="81"/>
      <c r="AJ2" s="81"/>
      <c r="AK2" s="81"/>
      <c r="AL2" s="81"/>
      <c r="AM2" s="81"/>
      <c r="AN2" s="81"/>
      <c r="AO2" s="81"/>
      <c r="AP2" s="81"/>
      <c r="AQ2" s="81"/>
      <c r="AR2" s="81"/>
      <c r="AS2" s="81"/>
      <c r="AT2" s="81"/>
      <c r="AU2" s="81"/>
      <c r="AV2" s="81"/>
      <c r="AW2" s="81"/>
    </row>
    <row r="3" spans="1:49" ht="20.100000000000001" customHeight="1">
      <c r="A3" s="30"/>
      <c r="B3" s="33"/>
      <c r="C3" s="33"/>
      <c r="D3" s="33"/>
      <c r="E3" s="33"/>
      <c r="F3" s="33"/>
      <c r="G3" s="33"/>
      <c r="H3" s="33"/>
      <c r="I3" s="33"/>
      <c r="J3" s="33"/>
      <c r="K3" s="33"/>
      <c r="L3" s="33"/>
      <c r="M3" s="33"/>
      <c r="N3" s="33"/>
      <c r="O3" s="33"/>
      <c r="P3" s="33"/>
      <c r="Q3" s="33"/>
      <c r="R3" s="33"/>
      <c r="S3" s="33"/>
      <c r="T3" s="33"/>
      <c r="U3" s="72"/>
      <c r="V3" s="72"/>
      <c r="W3" s="72"/>
      <c r="X3" s="72"/>
      <c r="Y3" s="72"/>
      <c r="Z3" s="72"/>
      <c r="AA3" s="72"/>
      <c r="AB3" s="33"/>
    </row>
    <row r="4" spans="1:49" ht="20.100000000000001" customHeight="1">
      <c r="A4" s="31"/>
      <c r="B4" s="34" t="s">
        <v>26</v>
      </c>
      <c r="C4" s="34"/>
      <c r="D4" s="34"/>
      <c r="E4" s="34"/>
      <c r="F4" s="34"/>
      <c r="G4" s="34"/>
      <c r="H4" s="34"/>
      <c r="I4" s="31"/>
      <c r="J4" s="31"/>
      <c r="K4" s="31"/>
      <c r="L4" s="31"/>
      <c r="M4" s="33"/>
      <c r="N4" s="33"/>
      <c r="O4" s="33"/>
      <c r="P4" s="33"/>
      <c r="Q4" s="33"/>
      <c r="R4" s="33"/>
      <c r="S4" s="33"/>
      <c r="T4" s="33"/>
      <c r="U4" s="33"/>
      <c r="V4" s="33"/>
      <c r="W4" s="33"/>
      <c r="X4" s="33"/>
      <c r="Y4" s="33"/>
      <c r="Z4" s="33"/>
      <c r="AA4" s="33"/>
      <c r="AB4" s="33"/>
    </row>
    <row r="5" spans="1:49" ht="20.100000000000001" customHeight="1">
      <c r="A5" s="30"/>
      <c r="B5" s="33"/>
      <c r="C5" s="33"/>
      <c r="D5" s="33"/>
      <c r="E5" s="33"/>
      <c r="F5" s="33"/>
      <c r="G5" s="33"/>
      <c r="H5" s="33"/>
      <c r="I5" s="33"/>
      <c r="J5" s="29" t="s">
        <v>169</v>
      </c>
      <c r="K5" s="29"/>
      <c r="L5" s="29"/>
      <c r="M5" s="66" t="s">
        <v>27</v>
      </c>
      <c r="N5" s="66"/>
      <c r="O5" s="66"/>
      <c r="P5" s="66"/>
      <c r="Q5" s="66"/>
      <c r="R5" s="71">
        <f>基本情報設定シート!$C$9</f>
        <v>0</v>
      </c>
      <c r="S5" s="71"/>
      <c r="T5" s="71"/>
      <c r="U5" s="71"/>
      <c r="V5" s="71"/>
      <c r="W5" s="71"/>
      <c r="X5" s="71"/>
      <c r="Y5" s="71"/>
      <c r="Z5" s="71"/>
      <c r="AA5" s="71"/>
      <c r="AB5" s="71"/>
    </row>
    <row r="6" spans="1:49" ht="20.100000000000001" customHeight="1">
      <c r="A6" s="30"/>
      <c r="B6" s="33"/>
      <c r="C6" s="33"/>
      <c r="D6" s="33"/>
      <c r="E6" s="33"/>
      <c r="F6" s="33"/>
      <c r="G6" s="33"/>
      <c r="H6" s="33"/>
      <c r="I6" s="33"/>
      <c r="J6" s="29"/>
      <c r="K6" s="29"/>
      <c r="L6" s="29"/>
      <c r="M6" s="67" t="s">
        <v>28</v>
      </c>
      <c r="N6" s="67"/>
      <c r="O6" s="67"/>
      <c r="P6" s="67"/>
      <c r="Q6" s="67"/>
      <c r="R6" s="71">
        <f>基本情報設定シート!$C$3</f>
        <v>0</v>
      </c>
      <c r="S6" s="71"/>
      <c r="T6" s="71"/>
      <c r="U6" s="71"/>
      <c r="V6" s="71"/>
      <c r="W6" s="71"/>
      <c r="X6" s="71"/>
      <c r="Y6" s="71"/>
      <c r="Z6" s="71"/>
      <c r="AA6" s="71"/>
      <c r="AB6" s="71"/>
    </row>
    <row r="7" spans="1:49" ht="20.100000000000001" customHeight="1">
      <c r="A7" s="30"/>
      <c r="B7" s="33"/>
      <c r="C7" s="33"/>
      <c r="D7" s="33"/>
      <c r="E7" s="33"/>
      <c r="F7" s="33"/>
      <c r="G7" s="33"/>
      <c r="H7" s="33"/>
      <c r="I7" s="33"/>
      <c r="J7" s="29"/>
      <c r="K7" s="29"/>
      <c r="L7" s="29"/>
      <c r="M7" s="67"/>
      <c r="N7" s="67"/>
      <c r="O7" s="67"/>
      <c r="P7" s="67"/>
      <c r="Q7" s="67"/>
      <c r="R7" s="71" t="str">
        <f>基本情報設定シート!$C$4&amp;"　"&amp;基本情報設定シート!$C$5</f>
        <v>　</v>
      </c>
      <c r="S7" s="71"/>
      <c r="T7" s="71"/>
      <c r="U7" s="71"/>
      <c r="V7" s="71"/>
      <c r="W7" s="71"/>
      <c r="X7" s="71"/>
      <c r="Y7" s="71"/>
      <c r="Z7" s="71"/>
      <c r="AA7" s="71"/>
      <c r="AB7" s="71"/>
    </row>
    <row r="8" spans="1:49" s="27" customFormat="1" ht="80" customHeight="1">
      <c r="A8" s="28"/>
      <c r="B8" s="35" t="s">
        <v>286</v>
      </c>
      <c r="C8" s="35"/>
      <c r="D8" s="35"/>
      <c r="E8" s="35"/>
      <c r="F8" s="35"/>
      <c r="G8" s="35"/>
      <c r="H8" s="35"/>
      <c r="I8" s="35"/>
      <c r="J8" s="35"/>
      <c r="K8" s="35"/>
      <c r="L8" s="35"/>
      <c r="M8" s="35"/>
      <c r="N8" s="35"/>
      <c r="O8" s="35"/>
      <c r="P8" s="35"/>
      <c r="Q8" s="35"/>
      <c r="R8" s="35"/>
      <c r="S8" s="35"/>
      <c r="T8" s="35"/>
      <c r="U8" s="35"/>
      <c r="V8" s="35"/>
      <c r="W8" s="35"/>
      <c r="X8" s="35"/>
      <c r="Y8" s="35"/>
      <c r="Z8" s="35"/>
      <c r="AA8" s="35"/>
      <c r="AB8" s="28"/>
    </row>
    <row r="9" spans="1:49"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9" s="27" customFormat="1" ht="20.100000000000001" customHeight="1">
      <c r="A10" s="28"/>
      <c r="B10" s="36" t="s">
        <v>6</v>
      </c>
      <c r="C10" s="39"/>
      <c r="D10" s="39"/>
      <c r="E10" s="43"/>
      <c r="F10" s="45" t="e">
        <f>EDATE(U3,-3)</f>
        <v>#NUM!</v>
      </c>
      <c r="G10" s="46"/>
      <c r="H10" s="46"/>
      <c r="I10" s="46"/>
      <c r="J10" s="47"/>
      <c r="K10" s="50" t="s">
        <v>10</v>
      </c>
      <c r="L10" s="58"/>
      <c r="M10" s="58"/>
      <c r="N10" s="58"/>
      <c r="O10" s="70"/>
      <c r="P10" s="51" t="str">
        <f>基本情報設定シート!$C$10</f>
        <v>松江市環境負荷軽減活動支援事業補助金</v>
      </c>
      <c r="Q10" s="59"/>
      <c r="R10" s="59"/>
      <c r="S10" s="59"/>
      <c r="T10" s="59"/>
      <c r="U10" s="59"/>
      <c r="V10" s="59"/>
      <c r="W10" s="59"/>
      <c r="X10" s="59"/>
      <c r="Y10" s="59"/>
      <c r="Z10" s="59"/>
      <c r="AA10" s="75"/>
      <c r="AB10" s="28"/>
    </row>
    <row r="11" spans="1:49" s="27" customFormat="1" ht="20.100000000000001" customHeight="1">
      <c r="A11" s="28"/>
      <c r="B11" s="37" t="s">
        <v>13</v>
      </c>
      <c r="C11" s="40"/>
      <c r="D11" s="40"/>
      <c r="E11" s="40"/>
      <c r="F11" s="40"/>
      <c r="G11" s="40"/>
      <c r="H11" s="40"/>
      <c r="I11" s="40"/>
      <c r="J11" s="48"/>
      <c r="K11" s="51" t="str">
        <f>基本情報設定シート!$C$11</f>
        <v>脱炭素経営推進事業</v>
      </c>
      <c r="L11" s="59"/>
      <c r="M11" s="59"/>
      <c r="N11" s="59"/>
      <c r="O11" s="59"/>
      <c r="P11" s="59"/>
      <c r="Q11" s="59"/>
      <c r="R11" s="59"/>
      <c r="S11" s="59"/>
      <c r="T11" s="59"/>
      <c r="U11" s="59"/>
      <c r="V11" s="59"/>
      <c r="W11" s="59"/>
      <c r="X11" s="59"/>
      <c r="Y11" s="59"/>
      <c r="Z11" s="59"/>
      <c r="AA11" s="75"/>
      <c r="AB11" s="28"/>
    </row>
    <row r="12" spans="1:49" s="27" customFormat="1" ht="99.95" customHeight="1">
      <c r="A12" s="28"/>
      <c r="B12" s="37" t="s">
        <v>32</v>
      </c>
      <c r="C12" s="40"/>
      <c r="D12" s="40"/>
      <c r="E12" s="40"/>
      <c r="F12" s="40"/>
      <c r="G12" s="40"/>
      <c r="H12" s="40"/>
      <c r="I12" s="40"/>
      <c r="J12" s="48"/>
      <c r="K12" s="52"/>
      <c r="L12" s="60"/>
      <c r="M12" s="60"/>
      <c r="N12" s="60"/>
      <c r="O12" s="60"/>
      <c r="P12" s="60"/>
      <c r="Q12" s="60"/>
      <c r="R12" s="60"/>
      <c r="S12" s="60"/>
      <c r="T12" s="60"/>
      <c r="U12" s="60"/>
      <c r="V12" s="60"/>
      <c r="W12" s="60"/>
      <c r="X12" s="60"/>
      <c r="Y12" s="60"/>
      <c r="Z12" s="60"/>
      <c r="AA12" s="76"/>
      <c r="AB12" s="28"/>
    </row>
    <row r="13" spans="1:49" s="27" customFormat="1" ht="99.95" customHeight="1">
      <c r="A13" s="28"/>
      <c r="B13" s="37" t="s">
        <v>29</v>
      </c>
      <c r="C13" s="40"/>
      <c r="D13" s="40"/>
      <c r="E13" s="40"/>
      <c r="F13" s="40"/>
      <c r="G13" s="40"/>
      <c r="H13" s="40"/>
      <c r="I13" s="40"/>
      <c r="J13" s="48"/>
      <c r="K13" s="52"/>
      <c r="L13" s="60"/>
      <c r="M13" s="60"/>
      <c r="N13" s="60"/>
      <c r="O13" s="60"/>
      <c r="P13" s="60"/>
      <c r="Q13" s="60"/>
      <c r="R13" s="60"/>
      <c r="S13" s="60"/>
      <c r="T13" s="60"/>
      <c r="U13" s="60"/>
      <c r="V13" s="60"/>
      <c r="W13" s="60"/>
      <c r="X13" s="60"/>
      <c r="Y13" s="60"/>
      <c r="Z13" s="60"/>
      <c r="AA13" s="76"/>
      <c r="AB13" s="28"/>
    </row>
    <row r="14" spans="1:49" s="27" customFormat="1" ht="39.950000000000003" customHeight="1">
      <c r="A14" s="28"/>
      <c r="B14" s="37" t="s">
        <v>153</v>
      </c>
      <c r="C14" s="40"/>
      <c r="D14" s="40"/>
      <c r="E14" s="40"/>
      <c r="F14" s="40"/>
      <c r="G14" s="40"/>
      <c r="H14" s="40"/>
      <c r="I14" s="40"/>
      <c r="J14" s="48"/>
      <c r="K14" s="53">
        <f>'(別紙1)事業計画書'!$K$36</f>
        <v>0</v>
      </c>
      <c r="L14" s="61"/>
      <c r="M14" s="61"/>
      <c r="N14" s="61"/>
      <c r="O14" s="61"/>
      <c r="P14" s="61"/>
      <c r="Q14" s="61"/>
      <c r="R14" s="61"/>
      <c r="S14" s="61"/>
      <c r="T14" s="61"/>
      <c r="U14" s="61"/>
      <c r="V14" s="61"/>
      <c r="W14" s="61"/>
      <c r="X14" s="61"/>
      <c r="Y14" s="61"/>
      <c r="Z14" s="59" t="s">
        <v>20</v>
      </c>
      <c r="AA14" s="75"/>
      <c r="AB14" s="28"/>
      <c r="AC14" s="82"/>
      <c r="AD14" s="82"/>
      <c r="AE14" s="82"/>
      <c r="AF14" s="82"/>
      <c r="AG14" s="82"/>
    </row>
    <row r="15" spans="1:49" s="27" customFormat="1" ht="39.950000000000003" customHeight="1">
      <c r="A15" s="28"/>
      <c r="B15" s="37" t="s">
        <v>36</v>
      </c>
      <c r="C15" s="40"/>
      <c r="D15" s="40"/>
      <c r="E15" s="40"/>
      <c r="F15" s="40"/>
      <c r="G15" s="40"/>
      <c r="H15" s="40"/>
      <c r="I15" s="40"/>
      <c r="J15" s="48"/>
      <c r="K15" s="53">
        <f>'(別紙1)事業計画書'!$K$37</f>
        <v>0</v>
      </c>
      <c r="L15" s="61"/>
      <c r="M15" s="61"/>
      <c r="N15" s="61"/>
      <c r="O15" s="61"/>
      <c r="P15" s="61"/>
      <c r="Q15" s="61"/>
      <c r="R15" s="61"/>
      <c r="S15" s="61"/>
      <c r="T15" s="61"/>
      <c r="U15" s="61"/>
      <c r="V15" s="61"/>
      <c r="W15" s="61"/>
      <c r="X15" s="61"/>
      <c r="Y15" s="61"/>
      <c r="Z15" s="59" t="s">
        <v>20</v>
      </c>
      <c r="AA15" s="75"/>
      <c r="AB15" s="28"/>
      <c r="AC15" s="82"/>
      <c r="AD15" s="82"/>
      <c r="AE15" s="82"/>
      <c r="AF15" s="82"/>
      <c r="AG15" s="82"/>
    </row>
    <row r="16" spans="1:49" s="27" customFormat="1" ht="39.950000000000003" customHeight="1">
      <c r="A16" s="28"/>
      <c r="B16" s="37" t="s">
        <v>39</v>
      </c>
      <c r="C16" s="40"/>
      <c r="D16" s="40"/>
      <c r="E16" s="40"/>
      <c r="F16" s="40"/>
      <c r="G16" s="40"/>
      <c r="H16" s="40"/>
      <c r="I16" s="40"/>
      <c r="J16" s="48"/>
      <c r="K16" s="54">
        <f>'(別紙1)事業計画書'!$E$13</f>
        <v>0</v>
      </c>
      <c r="L16" s="62"/>
      <c r="M16" s="62"/>
      <c r="N16" s="62"/>
      <c r="O16" s="62"/>
      <c r="P16" s="62"/>
      <c r="Q16" s="62"/>
      <c r="R16" s="62"/>
      <c r="S16" s="62"/>
      <c r="T16" s="62"/>
      <c r="U16" s="62"/>
      <c r="V16" s="62"/>
      <c r="W16" s="62"/>
      <c r="X16" s="62"/>
      <c r="Y16" s="62"/>
      <c r="Z16" s="62"/>
      <c r="AA16" s="77"/>
      <c r="AB16" s="28"/>
      <c r="AC16" s="82"/>
      <c r="AD16" s="82"/>
      <c r="AE16" s="82"/>
      <c r="AF16" s="82"/>
      <c r="AG16" s="82"/>
    </row>
    <row r="17" spans="1:33" s="27" customFormat="1" ht="20.100000000000001" customHeight="1">
      <c r="A17" s="28"/>
      <c r="B17" s="37" t="s">
        <v>41</v>
      </c>
      <c r="C17" s="40"/>
      <c r="D17" s="40"/>
      <c r="E17" s="40"/>
      <c r="F17" s="40"/>
      <c r="G17" s="40"/>
      <c r="H17" s="40"/>
      <c r="I17" s="40"/>
      <c r="J17" s="48"/>
      <c r="K17" s="55" t="s">
        <v>45</v>
      </c>
      <c r="L17" s="63"/>
      <c r="M17" s="63"/>
      <c r="N17" s="68"/>
      <c r="O17" s="68"/>
      <c r="P17" s="68"/>
      <c r="Q17" s="68"/>
      <c r="R17" s="68"/>
      <c r="S17" s="68"/>
      <c r="T17" s="68"/>
      <c r="U17" s="68"/>
      <c r="V17" s="68"/>
      <c r="W17" s="68"/>
      <c r="X17" s="68"/>
      <c r="Y17" s="68"/>
      <c r="Z17" s="73"/>
      <c r="AA17" s="78"/>
      <c r="AB17" s="28"/>
      <c r="AC17" s="82"/>
      <c r="AD17" s="82"/>
      <c r="AE17" s="82"/>
      <c r="AF17" s="82"/>
      <c r="AG17" s="82"/>
    </row>
    <row r="18" spans="1:33" s="27" customFormat="1" ht="20.100000000000001" customHeight="1">
      <c r="A18" s="28"/>
      <c r="B18" s="38"/>
      <c r="C18" s="41"/>
      <c r="D18" s="41"/>
      <c r="E18" s="41"/>
      <c r="F18" s="41"/>
      <c r="G18" s="41"/>
      <c r="H18" s="41"/>
      <c r="I18" s="41"/>
      <c r="J18" s="49"/>
      <c r="K18" s="56" t="s">
        <v>46</v>
      </c>
      <c r="L18" s="64"/>
      <c r="M18" s="64"/>
      <c r="N18" s="69"/>
      <c r="O18" s="69"/>
      <c r="P18" s="69"/>
      <c r="Q18" s="69"/>
      <c r="R18" s="69"/>
      <c r="S18" s="69"/>
      <c r="T18" s="69"/>
      <c r="U18" s="69"/>
      <c r="V18" s="69"/>
      <c r="W18" s="69"/>
      <c r="X18" s="69"/>
      <c r="Y18" s="69"/>
      <c r="Z18" s="74"/>
      <c r="AA18" s="79"/>
      <c r="AB18" s="28"/>
      <c r="AC18" s="82"/>
      <c r="AD18" s="82"/>
      <c r="AE18" s="82"/>
      <c r="AF18" s="82"/>
      <c r="AG18" s="82"/>
    </row>
    <row r="19" spans="1:33" s="27" customFormat="1" ht="99.95" customHeight="1">
      <c r="A19" s="28"/>
      <c r="B19" s="36" t="s">
        <v>48</v>
      </c>
      <c r="C19" s="39"/>
      <c r="D19" s="39"/>
      <c r="E19" s="39"/>
      <c r="F19" s="39"/>
      <c r="G19" s="39"/>
      <c r="H19" s="39"/>
      <c r="I19" s="39"/>
      <c r="J19" s="43"/>
      <c r="K19" s="57" t="str">
        <f>VLOOKUP($K$11,管理者用!$C$2:$E$18,2,0)</f>
        <v>１．事業計画書
２．補助事業の概要補足資料
３．直近2期分の決算書の写し</v>
      </c>
      <c r="L19" s="65"/>
      <c r="M19" s="65"/>
      <c r="N19" s="65"/>
      <c r="O19" s="65"/>
      <c r="P19" s="65"/>
      <c r="Q19" s="65"/>
      <c r="R19" s="65"/>
      <c r="S19" s="65"/>
      <c r="T19" s="65"/>
      <c r="U19" s="65"/>
      <c r="V19" s="65"/>
      <c r="W19" s="65"/>
      <c r="X19" s="65"/>
      <c r="Y19" s="65"/>
      <c r="Z19" s="65"/>
      <c r="AA19" s="80"/>
      <c r="AB19" s="28"/>
    </row>
    <row r="20" spans="1:33" s="27" customFormat="1" ht="18.75" customHeight="1">
      <c r="A20" s="28"/>
      <c r="B20" s="28"/>
      <c r="C20" s="28"/>
      <c r="D20" s="28"/>
      <c r="E20" s="44"/>
      <c r="F20" s="44"/>
      <c r="G20" s="44"/>
      <c r="H20" s="44"/>
      <c r="I20" s="44"/>
      <c r="J20" s="44"/>
      <c r="K20" s="44"/>
      <c r="L20" s="44"/>
      <c r="M20" s="44"/>
      <c r="N20" s="44"/>
      <c r="O20" s="44"/>
      <c r="P20" s="44"/>
      <c r="Q20" s="44"/>
      <c r="R20" s="44"/>
      <c r="S20" s="44"/>
      <c r="T20" s="44"/>
      <c r="U20" s="44"/>
      <c r="V20" s="44"/>
      <c r="W20" s="44"/>
      <c r="X20" s="44"/>
      <c r="Y20" s="44"/>
      <c r="Z20" s="44"/>
      <c r="AA20" s="44"/>
      <c r="AB20" s="28"/>
    </row>
    <row r="21" spans="1:33" ht="18.75" customHeight="1">
      <c r="D21" s="42"/>
      <c r="E21" s="42"/>
      <c r="F21" s="42"/>
      <c r="G21" s="42"/>
      <c r="H21" s="42"/>
      <c r="I21" s="42"/>
      <c r="J21" s="42"/>
      <c r="K21" s="42"/>
      <c r="L21" s="42"/>
      <c r="M21" s="42"/>
      <c r="N21" s="42"/>
      <c r="O21" s="42"/>
      <c r="P21" s="42"/>
      <c r="Q21" s="42"/>
      <c r="R21" s="42"/>
      <c r="S21" s="42"/>
      <c r="T21" s="42"/>
      <c r="U21" s="42"/>
      <c r="V21" s="42"/>
      <c r="W21" s="42"/>
      <c r="X21" s="42"/>
      <c r="Y21" s="42"/>
      <c r="Z21" s="42"/>
      <c r="AA21" s="42"/>
    </row>
  </sheetData>
  <sheetProtection password="CA99" sheet="1" scenarios="1" formatCells="0" formatRows="0"/>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38">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K17:M17"/>
    <mergeCell ref="N17:Y17"/>
    <mergeCell ref="K18:M18"/>
    <mergeCell ref="N18:Y18"/>
    <mergeCell ref="B19:J19"/>
    <mergeCell ref="K19:AA19"/>
    <mergeCell ref="J5:L7"/>
    <mergeCell ref="M6:Q7"/>
    <mergeCell ref="B17:J18"/>
  </mergeCells>
  <phoneticPr fontId="3"/>
  <dataValidations count="3">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 type="date" allowBlank="1" showDropDown="0" showInputMessage="1" showErrorMessage="1" prompt="補助事業の完了予定日を入力してください。_x000a_完了予定日…経費の支払を含め補助事業の全ての手続きが終了する日（余裕を持った日付をご記載ください。）_x000a_「2025/4/1」のように入力してください。_x000a_自動で和暦表記になります。" sqref="N18:Y18">
      <formula1>1</formula1>
      <formula2>99999</formula2>
    </dataValidation>
    <dataValidation type="date" allowBlank="1" showDropDown="0" showInputMessage="1" showErrorMessage="1" prompt="補助事業の着手日を入力してください。_x000a_着手日…発注日や申込日など_x000a_「2025/4/1」のように入力してください。_x000a_自動で和暦表記になります。" sqref="N17:Y17">
      <formula1>1</formula1>
      <formula2>99999</formula2>
    </dataValidation>
  </dataValidations>
  <printOptions horizontalCentered="1" verticalCentered="1"/>
  <pageMargins left="0.70866141732283472" right="0.70866141732283472" top="0.55118110236220474" bottom="0.55118110236220474" header="0.31496062992125984" footer="0.31496062992125984"/>
  <pageSetup paperSize="9" scale="92" fitToWidth="1" fitToHeight="1" orientation="portrait" usePrinterDefaults="1" blackAndWhite="1"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U44"/>
  <sheetViews>
    <sheetView view="pageBreakPreview" zoomScaleSheetLayoutView="100" workbookViewId="0">
      <selection activeCell="I7" sqref="I7:M7"/>
    </sheetView>
  </sheetViews>
  <sheetFormatPr defaultRowHeight="18.75"/>
  <cols>
    <col min="1" max="1" width="13.625" style="83" customWidth="1"/>
    <col min="2" max="2" width="2.625" style="83" customWidth="1"/>
    <col min="3" max="4" width="8.625" style="84" customWidth="1"/>
    <col min="5" max="12" width="6.625" style="83" customWidth="1"/>
    <col min="13" max="13" width="2.625" style="83" customWidth="1"/>
    <col min="14" max="14" width="9" style="6" hidden="1" customWidth="1"/>
    <col min="15" max="16384" width="9" style="6" customWidth="1"/>
  </cols>
  <sheetData>
    <row r="1" spans="1:21">
      <c r="A1" s="86" t="s">
        <v>189</v>
      </c>
      <c r="B1" s="86"/>
      <c r="C1" s="29"/>
      <c r="D1" s="29"/>
      <c r="E1" s="86"/>
      <c r="F1" s="86"/>
      <c r="G1" s="86"/>
      <c r="H1" s="86"/>
      <c r="I1" s="86"/>
      <c r="J1" s="86"/>
      <c r="K1" s="86"/>
      <c r="L1" s="86"/>
      <c r="M1" s="86"/>
    </row>
    <row r="2" spans="1:21" ht="30" customHeight="1">
      <c r="A2" s="87" t="str">
        <f>基本情報設定シート!$C$10&amp;"　事業計画書"</f>
        <v>松江市環境負荷軽減活動支援事業補助金　事業計画書</v>
      </c>
      <c r="B2" s="87"/>
      <c r="C2" s="87"/>
      <c r="D2" s="87"/>
      <c r="E2" s="87"/>
      <c r="F2" s="87"/>
      <c r="G2" s="87"/>
      <c r="H2" s="87"/>
      <c r="I2" s="87"/>
      <c r="J2" s="87"/>
      <c r="K2" s="87"/>
      <c r="L2" s="87"/>
      <c r="M2" s="87"/>
    </row>
    <row r="3" spans="1:21" s="85" customFormat="1" ht="18.75" customHeight="1">
      <c r="A3" s="88" t="s">
        <v>191</v>
      </c>
      <c r="B3" s="100" t="s">
        <v>8</v>
      </c>
      <c r="C3" s="100"/>
      <c r="D3" s="100"/>
      <c r="E3" s="131">
        <f>基本情報設定シート!$C$3</f>
        <v>0</v>
      </c>
      <c r="F3" s="131"/>
      <c r="G3" s="131"/>
      <c r="H3" s="131"/>
      <c r="I3" s="131"/>
      <c r="J3" s="131"/>
      <c r="K3" s="131"/>
      <c r="L3" s="131"/>
      <c r="M3" s="195"/>
      <c r="N3" s="6"/>
      <c r="O3" s="6"/>
      <c r="P3" s="6"/>
      <c r="Q3" s="6"/>
      <c r="R3" s="6"/>
      <c r="S3" s="6"/>
      <c r="T3" s="6"/>
      <c r="U3" s="6"/>
    </row>
    <row r="4" spans="1:21" s="85" customFormat="1" ht="18.75" customHeight="1">
      <c r="A4" s="89"/>
      <c r="B4" s="101" t="s">
        <v>192</v>
      </c>
      <c r="C4" s="101"/>
      <c r="D4" s="101"/>
      <c r="E4" s="132" t="str">
        <f>基本情報設定シート!$C$4&amp;"　"&amp;基本情報設定シート!$C$5</f>
        <v>　</v>
      </c>
      <c r="F4" s="132"/>
      <c r="G4" s="132"/>
      <c r="H4" s="132"/>
      <c r="I4" s="132"/>
      <c r="J4" s="132"/>
      <c r="K4" s="132"/>
      <c r="L4" s="132"/>
      <c r="M4" s="196"/>
      <c r="N4" s="6"/>
      <c r="O4" s="6"/>
      <c r="P4" s="6"/>
      <c r="Q4" s="6"/>
      <c r="R4" s="6"/>
      <c r="S4" s="6"/>
      <c r="T4" s="6"/>
      <c r="U4" s="6"/>
    </row>
    <row r="5" spans="1:21" s="85" customFormat="1" ht="18.75" customHeight="1">
      <c r="A5" s="89"/>
      <c r="B5" s="102" t="s">
        <v>27</v>
      </c>
      <c r="C5" s="113"/>
      <c r="D5" s="124"/>
      <c r="E5" s="133" t="str">
        <f>CONCATENATE("〒",LEFT(基本情報設定シート!$C$8,3),"-",RIGHT(基本情報設定シート!$C$8,4))</f>
        <v>〒-</v>
      </c>
      <c r="F5" s="153"/>
      <c r="G5" s="153"/>
      <c r="H5" s="153"/>
      <c r="I5" s="153"/>
      <c r="J5" s="153"/>
      <c r="K5" s="153"/>
      <c r="L5" s="153"/>
      <c r="M5" s="197"/>
      <c r="N5" s="6"/>
      <c r="O5" s="6"/>
      <c r="P5" s="6"/>
      <c r="Q5" s="6"/>
      <c r="R5" s="6"/>
      <c r="S5" s="6"/>
      <c r="T5" s="6"/>
      <c r="U5" s="6"/>
    </row>
    <row r="6" spans="1:21" s="85" customFormat="1">
      <c r="A6" s="89"/>
      <c r="B6" s="103"/>
      <c r="C6" s="114"/>
      <c r="D6" s="125"/>
      <c r="E6" s="134">
        <f>基本情報設定シート!$C$9</f>
        <v>0</v>
      </c>
      <c r="F6" s="154"/>
      <c r="G6" s="154"/>
      <c r="H6" s="154"/>
      <c r="I6" s="154"/>
      <c r="J6" s="154"/>
      <c r="K6" s="154"/>
      <c r="L6" s="154"/>
      <c r="M6" s="198"/>
      <c r="N6" s="6"/>
      <c r="O6" s="6"/>
      <c r="P6" s="6"/>
      <c r="Q6" s="6"/>
      <c r="R6" s="6"/>
      <c r="S6" s="6"/>
      <c r="T6" s="6"/>
      <c r="U6" s="6"/>
    </row>
    <row r="7" spans="1:21" s="85" customFormat="1" ht="18.75" customHeight="1">
      <c r="A7" s="89"/>
      <c r="B7" s="101" t="s">
        <v>193</v>
      </c>
      <c r="C7" s="101"/>
      <c r="D7" s="101"/>
      <c r="E7" s="135" t="s">
        <v>195</v>
      </c>
      <c r="F7" s="155" t="s">
        <v>216</v>
      </c>
      <c r="G7" s="155"/>
      <c r="H7" s="174" t="s">
        <v>182</v>
      </c>
      <c r="I7" s="177"/>
      <c r="J7" s="177"/>
      <c r="K7" s="177"/>
      <c r="L7" s="177"/>
      <c r="M7" s="199"/>
      <c r="N7" s="6"/>
      <c r="O7" s="6"/>
      <c r="P7" s="6"/>
      <c r="Q7" s="6"/>
      <c r="R7" s="6"/>
      <c r="S7" s="6"/>
      <c r="T7" s="6"/>
      <c r="U7" s="6"/>
    </row>
    <row r="8" spans="1:21" s="85" customFormat="1" ht="24.95" customHeight="1">
      <c r="A8" s="89"/>
      <c r="B8" s="101"/>
      <c r="C8" s="101"/>
      <c r="D8" s="101"/>
      <c r="E8" s="136" t="s">
        <v>198</v>
      </c>
      <c r="F8" s="156"/>
      <c r="G8" s="156"/>
      <c r="H8" s="156"/>
      <c r="I8" s="156"/>
      <c r="J8" s="156"/>
      <c r="K8" s="156"/>
      <c r="L8" s="156"/>
      <c r="M8" s="200"/>
      <c r="N8" s="6"/>
      <c r="O8" s="6"/>
      <c r="P8" s="6"/>
      <c r="Q8" s="6"/>
      <c r="R8" s="6"/>
      <c r="S8" s="6"/>
      <c r="T8" s="6"/>
      <c r="U8" s="6"/>
    </row>
    <row r="9" spans="1:21" s="85" customFormat="1" ht="60" customHeight="1">
      <c r="A9" s="89"/>
      <c r="B9" s="101" t="s">
        <v>199</v>
      </c>
      <c r="C9" s="101"/>
      <c r="D9" s="101"/>
      <c r="E9" s="137"/>
      <c r="F9" s="157"/>
      <c r="G9" s="157"/>
      <c r="H9" s="157"/>
      <c r="I9" s="157"/>
      <c r="J9" s="157"/>
      <c r="K9" s="157"/>
      <c r="L9" s="157"/>
      <c r="M9" s="201"/>
      <c r="N9" s="6"/>
      <c r="O9" s="6"/>
      <c r="P9" s="6"/>
      <c r="Q9" s="6"/>
      <c r="R9" s="6"/>
      <c r="S9" s="6"/>
      <c r="T9" s="6"/>
      <c r="U9" s="6"/>
    </row>
    <row r="10" spans="1:21" s="85" customFormat="1" ht="18.75" customHeight="1">
      <c r="A10" s="89"/>
      <c r="B10" s="101" t="s">
        <v>200</v>
      </c>
      <c r="C10" s="101"/>
      <c r="D10" s="101"/>
      <c r="E10" s="138"/>
      <c r="F10" s="158"/>
      <c r="G10" s="158"/>
      <c r="H10" s="175" t="s">
        <v>9</v>
      </c>
      <c r="I10" s="178" t="s">
        <v>16</v>
      </c>
      <c r="J10" s="178"/>
      <c r="K10" s="187"/>
      <c r="L10" s="187"/>
      <c r="M10" s="202" t="s">
        <v>158</v>
      </c>
      <c r="N10" s="6"/>
      <c r="O10" s="6"/>
      <c r="P10" s="6"/>
      <c r="Q10" s="6"/>
      <c r="R10" s="6"/>
      <c r="S10" s="6"/>
      <c r="T10" s="6"/>
      <c r="U10" s="6"/>
    </row>
    <row r="11" spans="1:21" s="85" customFormat="1" ht="19.5">
      <c r="A11" s="90"/>
      <c r="B11" s="104" t="s">
        <v>202</v>
      </c>
      <c r="C11" s="104"/>
      <c r="D11" s="104"/>
      <c r="E11" s="139"/>
      <c r="F11" s="159"/>
      <c r="G11" s="159"/>
      <c r="H11" s="159"/>
      <c r="I11" s="179" t="s">
        <v>203</v>
      </c>
      <c r="J11" s="183"/>
      <c r="K11" s="183"/>
      <c r="L11" s="183"/>
      <c r="M11" s="203" t="s">
        <v>156</v>
      </c>
      <c r="N11" s="6"/>
      <c r="O11" s="6"/>
      <c r="P11" s="6"/>
      <c r="Q11" s="6"/>
      <c r="R11" s="6"/>
      <c r="S11" s="6"/>
      <c r="T11" s="6"/>
      <c r="U11" s="6"/>
    </row>
    <row r="12" spans="1:21" s="85" customFormat="1" ht="18.75" customHeight="1">
      <c r="A12" s="91" t="s">
        <v>170</v>
      </c>
      <c r="B12" s="105" t="s">
        <v>280</v>
      </c>
      <c r="C12" s="105"/>
      <c r="D12" s="105"/>
      <c r="E12" s="140" t="str">
        <f>基本情報設定シート!$C$11</f>
        <v>脱炭素経営推進事業</v>
      </c>
      <c r="F12" s="160"/>
      <c r="G12" s="160"/>
      <c r="H12" s="160"/>
      <c r="I12" s="160"/>
      <c r="J12" s="160"/>
      <c r="K12" s="160"/>
      <c r="L12" s="160"/>
      <c r="M12" s="204"/>
      <c r="N12" s="6"/>
      <c r="O12" s="6"/>
      <c r="P12" s="6"/>
      <c r="Q12" s="6"/>
      <c r="R12" s="6"/>
      <c r="S12" s="6"/>
      <c r="T12" s="6"/>
      <c r="U12" s="6"/>
    </row>
    <row r="13" spans="1:21" s="85" customFormat="1" ht="20.100000000000001" customHeight="1">
      <c r="A13" s="92"/>
      <c r="B13" s="106" t="s">
        <v>113</v>
      </c>
      <c r="C13" s="106"/>
      <c r="D13" s="106"/>
      <c r="E13" s="141"/>
      <c r="F13" s="161"/>
      <c r="G13" s="161"/>
      <c r="H13" s="161"/>
      <c r="I13" s="161"/>
      <c r="J13" s="161"/>
      <c r="K13" s="161"/>
      <c r="L13" s="161"/>
      <c r="M13" s="205"/>
      <c r="N13" s="6"/>
      <c r="O13" s="6"/>
      <c r="P13" s="6"/>
      <c r="Q13" s="6"/>
      <c r="R13" s="6"/>
      <c r="S13" s="6"/>
      <c r="T13" s="6"/>
      <c r="U13" s="6"/>
    </row>
    <row r="14" spans="1:21" s="85" customFormat="1" ht="120" customHeight="1">
      <c r="A14" s="92"/>
      <c r="B14" s="106" t="s">
        <v>281</v>
      </c>
      <c r="C14" s="106"/>
      <c r="D14" s="106"/>
      <c r="E14" s="137"/>
      <c r="F14" s="157"/>
      <c r="G14" s="157"/>
      <c r="H14" s="157"/>
      <c r="I14" s="157"/>
      <c r="J14" s="157"/>
      <c r="K14" s="157"/>
      <c r="L14" s="157"/>
      <c r="M14" s="201"/>
      <c r="N14" s="6"/>
      <c r="O14" s="6"/>
      <c r="P14" s="6"/>
      <c r="Q14" s="6"/>
      <c r="R14" s="6"/>
      <c r="S14" s="6"/>
      <c r="T14" s="6"/>
      <c r="U14" s="6"/>
    </row>
    <row r="15" spans="1:21" s="85" customFormat="1" ht="120" customHeight="1">
      <c r="A15" s="92"/>
      <c r="B15" s="106" t="s">
        <v>267</v>
      </c>
      <c r="C15" s="106"/>
      <c r="D15" s="106"/>
      <c r="E15" s="142"/>
      <c r="F15" s="162"/>
      <c r="G15" s="162"/>
      <c r="H15" s="162"/>
      <c r="I15" s="162"/>
      <c r="J15" s="162"/>
      <c r="K15" s="162"/>
      <c r="L15" s="162"/>
      <c r="M15" s="206"/>
      <c r="N15" s="6"/>
      <c r="O15" s="6"/>
      <c r="P15" s="6"/>
      <c r="Q15" s="6"/>
      <c r="R15" s="6"/>
      <c r="S15" s="6"/>
      <c r="T15" s="6"/>
      <c r="U15" s="6"/>
    </row>
    <row r="16" spans="1:21" s="85" customFormat="1" ht="39.950000000000003" customHeight="1">
      <c r="A16" s="92"/>
      <c r="B16" s="106" t="s">
        <v>244</v>
      </c>
      <c r="C16" s="106"/>
      <c r="D16" s="106"/>
      <c r="E16" s="143" t="s">
        <v>282</v>
      </c>
      <c r="F16" s="163"/>
      <c r="G16" s="163"/>
      <c r="H16" s="163"/>
      <c r="I16" s="163"/>
      <c r="J16" s="163"/>
      <c r="K16" s="163"/>
      <c r="L16" s="163"/>
      <c r="M16" s="207"/>
      <c r="N16" s="6"/>
      <c r="O16" s="6"/>
      <c r="P16" s="6"/>
      <c r="Q16" s="6"/>
      <c r="R16" s="6"/>
      <c r="S16" s="6"/>
      <c r="T16" s="6"/>
      <c r="U16" s="6"/>
    </row>
    <row r="17" spans="1:21" s="85" customFormat="1" ht="120" customHeight="1">
      <c r="A17" s="93"/>
      <c r="B17" s="107"/>
      <c r="C17" s="107"/>
      <c r="D17" s="107"/>
      <c r="E17" s="144"/>
      <c r="F17" s="164"/>
      <c r="G17" s="164"/>
      <c r="H17" s="164"/>
      <c r="I17" s="164"/>
      <c r="J17" s="164"/>
      <c r="K17" s="164"/>
      <c r="L17" s="164"/>
      <c r="M17" s="208"/>
      <c r="N17" s="6"/>
      <c r="O17" s="6"/>
      <c r="P17" s="6"/>
      <c r="Q17" s="6"/>
      <c r="R17" s="6"/>
      <c r="S17" s="6"/>
      <c r="T17" s="6"/>
      <c r="U17" s="6"/>
    </row>
    <row r="18" spans="1:21" s="85" customFormat="1">
      <c r="A18" s="94" t="s">
        <v>204</v>
      </c>
      <c r="B18" s="108"/>
      <c r="C18" s="115" t="s">
        <v>205</v>
      </c>
      <c r="D18" s="126"/>
      <c r="E18" s="145"/>
      <c r="F18" s="145"/>
      <c r="G18" s="145"/>
      <c r="H18" s="145"/>
      <c r="I18" s="145"/>
      <c r="J18" s="145"/>
      <c r="K18" s="145"/>
      <c r="L18" s="191" t="s">
        <v>206</v>
      </c>
      <c r="M18" s="209"/>
      <c r="N18" s="6"/>
      <c r="O18" s="6"/>
      <c r="P18" s="6"/>
      <c r="Q18" s="6"/>
      <c r="R18" s="6"/>
      <c r="S18" s="6"/>
      <c r="T18" s="6"/>
      <c r="U18" s="6"/>
    </row>
    <row r="19" spans="1:21" s="85" customFormat="1">
      <c r="A19" s="95"/>
      <c r="B19" s="109"/>
      <c r="C19" s="101" t="s">
        <v>207</v>
      </c>
      <c r="D19" s="101" t="s">
        <v>15</v>
      </c>
      <c r="E19" s="101"/>
      <c r="F19" s="165" t="s">
        <v>208</v>
      </c>
      <c r="G19" s="165"/>
      <c r="H19" s="165"/>
      <c r="I19" s="165"/>
      <c r="J19" s="165"/>
      <c r="K19" s="165"/>
      <c r="L19" s="165"/>
      <c r="M19" s="210"/>
      <c r="N19" s="6"/>
      <c r="O19" s="6"/>
      <c r="P19" s="6"/>
      <c r="Q19" s="6"/>
      <c r="R19" s="6"/>
      <c r="S19" s="6"/>
      <c r="T19" s="6"/>
      <c r="U19" s="6"/>
    </row>
    <row r="20" spans="1:21" s="85" customFormat="1">
      <c r="A20" s="95"/>
      <c r="B20" s="109"/>
      <c r="C20" s="116" t="s">
        <v>80</v>
      </c>
      <c r="D20" s="127">
        <f>D23-SUM(D21:E22)</f>
        <v>0</v>
      </c>
      <c r="E20" s="127"/>
      <c r="F20" s="166"/>
      <c r="G20" s="166"/>
      <c r="H20" s="166"/>
      <c r="I20" s="166"/>
      <c r="J20" s="166"/>
      <c r="K20" s="166"/>
      <c r="L20" s="166"/>
      <c r="M20" s="210"/>
      <c r="N20" s="6">
        <v>1</v>
      </c>
      <c r="O20" s="6"/>
      <c r="P20" s="6"/>
      <c r="Q20" s="6"/>
      <c r="R20" s="6"/>
      <c r="S20" s="6"/>
      <c r="T20" s="6"/>
      <c r="U20" s="6"/>
    </row>
    <row r="21" spans="1:21" s="85" customFormat="1">
      <c r="A21" s="95"/>
      <c r="B21" s="109"/>
      <c r="C21" s="101" t="s">
        <v>209</v>
      </c>
      <c r="D21" s="127">
        <f>$K$37</f>
        <v>0</v>
      </c>
      <c r="E21" s="127"/>
      <c r="F21" s="167" t="str">
        <f>基本情報設定シート!$C$10</f>
        <v>松江市環境負荷軽減活動支援事業補助金</v>
      </c>
      <c r="G21" s="167"/>
      <c r="H21" s="167"/>
      <c r="I21" s="167"/>
      <c r="J21" s="167"/>
      <c r="K21" s="167"/>
      <c r="L21" s="167"/>
      <c r="M21" s="210"/>
      <c r="N21" s="6">
        <v>2</v>
      </c>
      <c r="O21" s="6"/>
      <c r="P21" s="6"/>
      <c r="Q21" s="6"/>
      <c r="R21" s="6"/>
      <c r="S21" s="6"/>
      <c r="T21" s="6"/>
      <c r="U21" s="6"/>
    </row>
    <row r="22" spans="1:21" s="85" customFormat="1">
      <c r="A22" s="95"/>
      <c r="B22" s="109"/>
      <c r="C22" s="101" t="s">
        <v>210</v>
      </c>
      <c r="D22" s="128"/>
      <c r="E22" s="128"/>
      <c r="F22" s="168"/>
      <c r="G22" s="168"/>
      <c r="H22" s="168"/>
      <c r="I22" s="168"/>
      <c r="J22" s="168"/>
      <c r="K22" s="168"/>
      <c r="L22" s="168"/>
      <c r="M22" s="210"/>
      <c r="N22" s="6">
        <v>3</v>
      </c>
      <c r="O22" s="6"/>
      <c r="P22" s="6"/>
      <c r="Q22" s="6"/>
      <c r="R22" s="6"/>
      <c r="S22" s="6"/>
      <c r="T22" s="6"/>
      <c r="U22" s="6"/>
    </row>
    <row r="23" spans="1:21" s="85" customFormat="1">
      <c r="A23" s="95"/>
      <c r="B23" s="109"/>
      <c r="C23" s="101" t="s">
        <v>212</v>
      </c>
      <c r="D23" s="127">
        <f>E36</f>
        <v>0</v>
      </c>
      <c r="E23" s="127"/>
      <c r="F23" s="166"/>
      <c r="G23" s="166"/>
      <c r="H23" s="166"/>
      <c r="I23" s="166"/>
      <c r="J23" s="166"/>
      <c r="K23" s="166"/>
      <c r="L23" s="166"/>
      <c r="M23" s="210"/>
      <c r="N23" s="6">
        <v>4</v>
      </c>
      <c r="O23" s="6"/>
      <c r="P23" s="6"/>
      <c r="Q23" s="6"/>
      <c r="R23" s="6"/>
      <c r="S23" s="6"/>
      <c r="T23" s="6"/>
      <c r="U23" s="6"/>
    </row>
    <row r="24" spans="1:21" s="85" customFormat="1">
      <c r="A24" s="95"/>
      <c r="B24" s="109"/>
      <c r="C24" s="117"/>
      <c r="D24" s="117"/>
      <c r="E24" s="146"/>
      <c r="F24" s="146"/>
      <c r="G24" s="146"/>
      <c r="H24" s="146"/>
      <c r="I24" s="146"/>
      <c r="J24" s="146"/>
      <c r="K24" s="146"/>
      <c r="L24" s="146"/>
      <c r="M24" s="210"/>
      <c r="N24" s="6"/>
      <c r="O24" s="6"/>
      <c r="P24" s="6"/>
      <c r="Q24" s="6"/>
      <c r="R24" s="6"/>
      <c r="S24" s="6"/>
      <c r="T24" s="6"/>
      <c r="U24" s="6"/>
    </row>
    <row r="25" spans="1:21" s="85" customFormat="1">
      <c r="A25" s="95"/>
      <c r="B25" s="109"/>
      <c r="C25" s="118" t="s">
        <v>34</v>
      </c>
      <c r="D25" s="117"/>
      <c r="E25" s="146"/>
      <c r="F25" s="146"/>
      <c r="G25" s="146"/>
      <c r="H25" s="146"/>
      <c r="I25" s="146"/>
      <c r="J25" s="146"/>
      <c r="K25" s="146"/>
      <c r="L25" s="192" t="s">
        <v>206</v>
      </c>
      <c r="M25" s="210"/>
      <c r="N25" s="6"/>
      <c r="O25" s="6"/>
      <c r="P25" s="6"/>
      <c r="Q25" s="6"/>
      <c r="R25" s="6"/>
      <c r="S25" s="6"/>
      <c r="T25" s="6"/>
      <c r="U25" s="6"/>
    </row>
    <row r="26" spans="1:21" s="85" customFormat="1" ht="30" customHeight="1">
      <c r="A26" s="95"/>
      <c r="B26" s="109"/>
      <c r="C26" s="102" t="s">
        <v>178</v>
      </c>
      <c r="D26" s="124"/>
      <c r="E26" s="147" t="s">
        <v>213</v>
      </c>
      <c r="F26" s="169"/>
      <c r="G26" s="172" t="s">
        <v>238</v>
      </c>
      <c r="H26" s="172"/>
      <c r="I26" s="172"/>
      <c r="J26" s="172"/>
      <c r="K26" s="147" t="s">
        <v>214</v>
      </c>
      <c r="L26" s="169"/>
      <c r="M26" s="210"/>
      <c r="N26" s="6"/>
      <c r="O26" s="6"/>
      <c r="P26" s="6"/>
      <c r="Q26" s="6"/>
      <c r="R26" s="6"/>
      <c r="S26" s="6"/>
      <c r="T26" s="6"/>
      <c r="U26" s="6"/>
    </row>
    <row r="27" spans="1:21" s="85" customFormat="1" ht="30" customHeight="1">
      <c r="A27" s="95"/>
      <c r="B27" s="109"/>
      <c r="C27" s="103"/>
      <c r="D27" s="125"/>
      <c r="E27" s="148"/>
      <c r="F27" s="170"/>
      <c r="G27" s="172" t="s">
        <v>239</v>
      </c>
      <c r="H27" s="172"/>
      <c r="I27" s="180" t="s">
        <v>210</v>
      </c>
      <c r="J27" s="180"/>
      <c r="K27" s="148"/>
      <c r="L27" s="170"/>
      <c r="M27" s="210"/>
      <c r="N27" s="6"/>
      <c r="O27" s="6"/>
      <c r="P27" s="6"/>
      <c r="Q27" s="6"/>
      <c r="R27" s="6"/>
      <c r="S27" s="6"/>
      <c r="T27" s="6"/>
      <c r="U27" s="6"/>
    </row>
    <row r="28" spans="1:21" s="85" customFormat="1">
      <c r="A28" s="95"/>
      <c r="B28" s="109"/>
      <c r="C28" s="119" t="str">
        <f>VLOOKUP(基本情報設定シート!$C$11,'プルダウン（事業計画書）'!$D$1:$L$17,$N28+1,0)</f>
        <v>専門家経費</v>
      </c>
      <c r="D28" s="119"/>
      <c r="E28" s="149"/>
      <c r="F28" s="149"/>
      <c r="G28" s="149"/>
      <c r="H28" s="149"/>
      <c r="I28" s="149"/>
      <c r="J28" s="149"/>
      <c r="K28" s="188">
        <f t="shared" ref="K28:K36" si="0">IFERROR(SUM($E28,-$G28,-$I28),"")</f>
        <v>0</v>
      </c>
      <c r="L28" s="193"/>
      <c r="M28" s="210"/>
      <c r="N28" s="6">
        <v>1</v>
      </c>
      <c r="O28" s="6"/>
      <c r="P28" s="6"/>
      <c r="Q28" s="6"/>
      <c r="R28" s="6"/>
      <c r="S28" s="6"/>
      <c r="T28" s="6"/>
      <c r="U28" s="6"/>
    </row>
    <row r="29" spans="1:21" s="85" customFormat="1">
      <c r="A29" s="95"/>
      <c r="B29" s="109"/>
      <c r="C29" s="119" t="str">
        <f>VLOOKUP(基本情報設定シート!$C$11,'プルダウン（事業計画書）'!$D$1:$L$17,$N29+1,0)</f>
        <v>委託費</v>
      </c>
      <c r="D29" s="119"/>
      <c r="E29" s="149"/>
      <c r="F29" s="149"/>
      <c r="G29" s="149"/>
      <c r="H29" s="149"/>
      <c r="I29" s="149"/>
      <c r="J29" s="149"/>
      <c r="K29" s="188">
        <f t="shared" si="0"/>
        <v>0</v>
      </c>
      <c r="L29" s="193"/>
      <c r="M29" s="210"/>
      <c r="N29" s="6">
        <v>2</v>
      </c>
      <c r="O29" s="6"/>
      <c r="P29" s="6"/>
      <c r="Q29" s="6"/>
      <c r="R29" s="6"/>
      <c r="S29" s="6"/>
      <c r="T29" s="6"/>
      <c r="U29" s="6"/>
    </row>
    <row r="30" spans="1:21" s="85" customFormat="1">
      <c r="A30" s="95"/>
      <c r="B30" s="109"/>
      <c r="C30" s="119" t="str">
        <f>VLOOKUP(基本情報設定シート!$C$11,'プルダウン（事業計画書）'!$D$1:$L$17,$N30+1,0)</f>
        <v>機械装置・工具器具費</v>
      </c>
      <c r="D30" s="119"/>
      <c r="E30" s="149"/>
      <c r="F30" s="149"/>
      <c r="G30" s="149"/>
      <c r="H30" s="149"/>
      <c r="I30" s="149"/>
      <c r="J30" s="149"/>
      <c r="K30" s="188">
        <f t="shared" si="0"/>
        <v>0</v>
      </c>
      <c r="L30" s="193"/>
      <c r="M30" s="210"/>
      <c r="N30" s="6">
        <v>3</v>
      </c>
      <c r="O30" s="6"/>
      <c r="P30" s="6"/>
      <c r="Q30" s="6"/>
      <c r="R30" s="6"/>
      <c r="S30" s="6"/>
      <c r="T30" s="6"/>
      <c r="U30" s="6"/>
    </row>
    <row r="31" spans="1:21" s="85" customFormat="1">
      <c r="A31" s="95"/>
      <c r="B31" s="109"/>
      <c r="C31" s="119" t="str">
        <f>VLOOKUP(基本情報設定シート!$C$11,'プルダウン（事業計画書）'!$D$1:$L$17,$N31+1,0)</f>
        <v>通信費</v>
      </c>
      <c r="D31" s="119"/>
      <c r="E31" s="149"/>
      <c r="F31" s="149"/>
      <c r="G31" s="149"/>
      <c r="H31" s="149"/>
      <c r="I31" s="149"/>
      <c r="J31" s="149"/>
      <c r="K31" s="188">
        <f t="shared" si="0"/>
        <v>0</v>
      </c>
      <c r="L31" s="193"/>
      <c r="M31" s="210"/>
      <c r="N31" s="6">
        <v>4</v>
      </c>
      <c r="O31" s="6"/>
      <c r="P31" s="6"/>
      <c r="Q31" s="6"/>
      <c r="R31" s="6"/>
      <c r="S31" s="6"/>
      <c r="T31" s="6"/>
      <c r="U31" s="6"/>
    </row>
    <row r="32" spans="1:21" s="85" customFormat="1">
      <c r="A32" s="95"/>
      <c r="B32" s="109"/>
      <c r="C32" s="119" t="str">
        <f>VLOOKUP(基本情報設定シート!$C$11,'プルダウン（事業計画書）'!$D$1:$L$17,$N32+1,0)</f>
        <v>その他経費</v>
      </c>
      <c r="D32" s="119"/>
      <c r="E32" s="150"/>
      <c r="F32" s="171"/>
      <c r="G32" s="149"/>
      <c r="H32" s="149"/>
      <c r="I32" s="149"/>
      <c r="J32" s="149"/>
      <c r="K32" s="188">
        <f t="shared" si="0"/>
        <v>0</v>
      </c>
      <c r="L32" s="193"/>
      <c r="M32" s="210"/>
      <c r="N32" s="6">
        <v>5</v>
      </c>
      <c r="O32" s="6"/>
      <c r="P32" s="6"/>
      <c r="Q32" s="6"/>
      <c r="R32" s="6"/>
      <c r="S32" s="6"/>
      <c r="T32" s="6"/>
      <c r="U32" s="6"/>
    </row>
    <row r="33" spans="1:21" s="85" customFormat="1" hidden="1">
      <c r="A33" s="95"/>
      <c r="B33" s="109"/>
      <c r="C33" s="101">
        <f>VLOOKUP(基本情報設定シート!$C$11,'プルダウン（事業計画書）'!$D$1:$L$17,$N33+1,0)</f>
        <v>0</v>
      </c>
      <c r="D33" s="101"/>
      <c r="E33" s="150"/>
      <c r="F33" s="171"/>
      <c r="G33" s="149"/>
      <c r="H33" s="149"/>
      <c r="I33" s="181"/>
      <c r="J33" s="181"/>
      <c r="K33" s="188">
        <f t="shared" si="0"/>
        <v>0</v>
      </c>
      <c r="L33" s="193"/>
      <c r="M33" s="210"/>
      <c r="N33" s="6">
        <v>6</v>
      </c>
      <c r="O33" s="6"/>
      <c r="P33" s="6"/>
      <c r="Q33" s="6"/>
      <c r="R33" s="6"/>
      <c r="S33" s="6"/>
      <c r="T33" s="6"/>
      <c r="U33" s="6"/>
    </row>
    <row r="34" spans="1:21" s="85" customFormat="1" hidden="1">
      <c r="A34" s="95"/>
      <c r="B34" s="109"/>
      <c r="C34" s="101">
        <f>VLOOKUP(基本情報設定シート!$C$11,'プルダウン（事業計画書）'!$D$1:$L$17,$N34+1,0)</f>
        <v>0</v>
      </c>
      <c r="D34" s="101"/>
      <c r="E34" s="150"/>
      <c r="F34" s="171"/>
      <c r="G34" s="173"/>
      <c r="H34" s="176"/>
      <c r="I34" s="182"/>
      <c r="J34" s="184"/>
      <c r="K34" s="188">
        <f t="shared" si="0"/>
        <v>0</v>
      </c>
      <c r="L34" s="193"/>
      <c r="M34" s="210"/>
      <c r="N34" s="6">
        <v>7</v>
      </c>
      <c r="O34" s="6"/>
      <c r="P34" s="6"/>
      <c r="Q34" s="6"/>
      <c r="R34" s="6"/>
      <c r="S34" s="6"/>
      <c r="T34" s="6"/>
      <c r="U34" s="6"/>
    </row>
    <row r="35" spans="1:21" s="85" customFormat="1" hidden="1">
      <c r="A35" s="95"/>
      <c r="B35" s="109"/>
      <c r="C35" s="101">
        <f>VLOOKUP(基本情報設定シート!$C$11,'プルダウン（事業計画書）'!$D$1:$L$17,$N35+1,0)</f>
        <v>0</v>
      </c>
      <c r="D35" s="101"/>
      <c r="E35" s="150"/>
      <c r="F35" s="171"/>
      <c r="G35" s="173"/>
      <c r="H35" s="176"/>
      <c r="I35" s="182"/>
      <c r="J35" s="184"/>
      <c r="K35" s="188">
        <f t="shared" si="0"/>
        <v>0</v>
      </c>
      <c r="L35" s="193"/>
      <c r="M35" s="210"/>
      <c r="N35" s="6">
        <v>8</v>
      </c>
      <c r="O35" s="6"/>
      <c r="P35" s="6"/>
      <c r="Q35" s="6"/>
      <c r="R35" s="6"/>
      <c r="S35" s="6"/>
      <c r="T35" s="6"/>
      <c r="U35" s="6"/>
    </row>
    <row r="36" spans="1:21" s="85" customFormat="1" ht="19.5">
      <c r="A36" s="95"/>
      <c r="B36" s="109"/>
      <c r="C36" s="101" t="s">
        <v>212</v>
      </c>
      <c r="D36" s="101"/>
      <c r="E36" s="151">
        <f>SUM($E$28:$F$35)</f>
        <v>0</v>
      </c>
      <c r="F36" s="151"/>
      <c r="G36" s="151">
        <f>SUM($G$28:$H$35)</f>
        <v>0</v>
      </c>
      <c r="H36" s="151"/>
      <c r="I36" s="151">
        <f>SUM($I$28:$J$35)</f>
        <v>0</v>
      </c>
      <c r="J36" s="151"/>
      <c r="K36" s="188">
        <f t="shared" si="0"/>
        <v>0</v>
      </c>
      <c r="L36" s="193"/>
      <c r="M36" s="210"/>
      <c r="N36" s="6">
        <v>9</v>
      </c>
      <c r="O36" s="6"/>
      <c r="P36" s="6"/>
      <c r="Q36" s="6"/>
      <c r="R36" s="6"/>
      <c r="S36" s="6"/>
      <c r="T36" s="6"/>
      <c r="U36" s="6"/>
    </row>
    <row r="37" spans="1:21" s="85" customFormat="1" ht="20.25">
      <c r="A37" s="96"/>
      <c r="B37" s="109"/>
      <c r="C37" s="120" t="s">
        <v>241</v>
      </c>
      <c r="D37" s="120"/>
      <c r="E37" s="120"/>
      <c r="F37" s="120"/>
      <c r="G37" s="120"/>
      <c r="H37" s="120"/>
      <c r="I37" s="120"/>
      <c r="J37" s="185"/>
      <c r="K37" s="189">
        <f>IF(ROUNDDOWN($K$36/2,-3)&gt;=500000-$J$39,500000-$J$39,ROUNDDOWN($K$36/2,-3))</f>
        <v>0</v>
      </c>
      <c r="L37" s="194"/>
      <c r="M37" s="210"/>
      <c r="N37" s="6"/>
      <c r="O37" s="6"/>
      <c r="P37" s="6"/>
      <c r="Q37" s="6"/>
      <c r="R37" s="6"/>
      <c r="S37" s="6"/>
      <c r="T37" s="6"/>
      <c r="U37" s="6"/>
    </row>
    <row r="38" spans="1:21" s="85" customFormat="1" ht="39.6" customHeight="1">
      <c r="A38" s="97"/>
      <c r="B38" s="110" t="s">
        <v>248</v>
      </c>
      <c r="C38" s="121"/>
      <c r="D38" s="121"/>
      <c r="E38" s="121"/>
      <c r="F38" s="121"/>
      <c r="G38" s="121"/>
      <c r="H38" s="121"/>
      <c r="I38" s="121"/>
      <c r="J38" s="121"/>
      <c r="K38" s="121"/>
      <c r="L38" s="121"/>
      <c r="M38" s="211"/>
      <c r="N38" s="6"/>
      <c r="O38" s="6"/>
      <c r="P38" s="6"/>
      <c r="Q38" s="6"/>
      <c r="R38" s="6"/>
      <c r="S38" s="6"/>
      <c r="T38" s="6"/>
      <c r="U38" s="6"/>
    </row>
    <row r="39" spans="1:21" s="85" customFormat="1">
      <c r="A39" s="98" t="s">
        <v>255</v>
      </c>
      <c r="B39" s="111" t="s">
        <v>14</v>
      </c>
      <c r="C39" s="122"/>
      <c r="D39" s="129" t="s">
        <v>256</v>
      </c>
      <c r="E39" s="152"/>
      <c r="F39" s="152"/>
      <c r="G39" s="152"/>
      <c r="H39" s="152"/>
      <c r="I39" s="152"/>
      <c r="J39" s="186"/>
      <c r="K39" s="190"/>
      <c r="L39" s="152" t="s">
        <v>9</v>
      </c>
      <c r="M39" s="212"/>
      <c r="N39" s="6"/>
      <c r="O39" s="6"/>
      <c r="P39" s="6"/>
      <c r="Q39" s="6"/>
      <c r="R39" s="6"/>
      <c r="S39" s="6"/>
      <c r="T39" s="6"/>
      <c r="U39" s="6"/>
    </row>
    <row r="40" spans="1:21" s="85" customFormat="1" ht="40.5" customHeight="1">
      <c r="A40" s="99"/>
      <c r="B40" s="112"/>
      <c r="C40" s="123"/>
      <c r="D40" s="130"/>
      <c r="E40" s="130"/>
      <c r="F40" s="130"/>
      <c r="G40" s="130"/>
      <c r="H40" s="130"/>
      <c r="I40" s="130"/>
      <c r="J40" s="130"/>
      <c r="K40" s="130"/>
      <c r="L40" s="130"/>
      <c r="M40" s="213"/>
      <c r="N40" s="6"/>
      <c r="O40" s="6"/>
      <c r="P40" s="6"/>
      <c r="Q40" s="6"/>
      <c r="R40" s="6"/>
      <c r="S40" s="6"/>
      <c r="T40" s="6"/>
      <c r="U40" s="6"/>
    </row>
    <row r="41" spans="1:21" s="85" customFormat="1">
      <c r="A41" s="86"/>
      <c r="B41" s="86"/>
      <c r="C41" s="29"/>
      <c r="D41" s="29"/>
      <c r="E41" s="86"/>
      <c r="F41" s="86"/>
      <c r="G41" s="86"/>
      <c r="H41" s="86"/>
      <c r="I41" s="86"/>
      <c r="J41" s="86"/>
      <c r="K41" s="86"/>
      <c r="L41" s="86"/>
      <c r="M41" s="86"/>
      <c r="N41" s="6"/>
      <c r="O41" s="6"/>
      <c r="P41" s="6"/>
      <c r="Q41" s="6"/>
      <c r="R41" s="6"/>
      <c r="S41" s="6"/>
      <c r="T41" s="6"/>
      <c r="U41" s="6"/>
    </row>
    <row r="42" spans="1:21" s="85" customFormat="1">
      <c r="A42" s="86"/>
      <c r="B42" s="86"/>
      <c r="C42" s="29"/>
      <c r="D42" s="29"/>
      <c r="E42" s="86"/>
      <c r="F42" s="86"/>
      <c r="G42" s="86"/>
      <c r="H42" s="86"/>
      <c r="I42" s="86"/>
      <c r="J42" s="86"/>
      <c r="K42" s="86"/>
      <c r="L42" s="86"/>
      <c r="M42" s="86"/>
      <c r="N42" s="6"/>
      <c r="O42" s="6"/>
      <c r="P42" s="6"/>
      <c r="Q42" s="6"/>
      <c r="R42" s="6"/>
      <c r="S42" s="6"/>
      <c r="T42" s="6"/>
      <c r="U42" s="6"/>
    </row>
    <row r="43" spans="1:21" s="85" customFormat="1">
      <c r="A43" s="86"/>
      <c r="B43" s="86"/>
      <c r="C43" s="29"/>
      <c r="D43" s="29"/>
      <c r="E43" s="86"/>
      <c r="F43" s="86"/>
      <c r="G43" s="86"/>
      <c r="H43" s="86"/>
      <c r="I43" s="86"/>
      <c r="J43" s="86"/>
      <c r="K43" s="86"/>
      <c r="L43" s="86"/>
      <c r="M43" s="86"/>
      <c r="N43" s="6"/>
      <c r="O43" s="6"/>
      <c r="P43" s="6"/>
      <c r="Q43" s="6"/>
      <c r="R43" s="6"/>
      <c r="S43" s="6"/>
      <c r="T43" s="6"/>
      <c r="U43" s="6"/>
    </row>
    <row r="44" spans="1:21" s="85" customFormat="1">
      <c r="A44" s="86"/>
      <c r="B44" s="86"/>
      <c r="C44" s="29"/>
      <c r="D44" s="29"/>
      <c r="E44" s="86"/>
      <c r="F44" s="86"/>
      <c r="G44" s="86"/>
      <c r="H44" s="86"/>
      <c r="I44" s="86"/>
      <c r="J44" s="86"/>
      <c r="K44" s="86"/>
      <c r="L44" s="86"/>
      <c r="M44" s="86"/>
      <c r="N44" s="6"/>
      <c r="O44" s="6"/>
      <c r="P44" s="6"/>
      <c r="Q44" s="6"/>
      <c r="R44" s="6"/>
      <c r="S44" s="6"/>
      <c r="T44" s="6"/>
      <c r="U44" s="6"/>
    </row>
  </sheetData>
  <sheetProtection password="CA99" sheet="1" scenarios="1" formatCells="0" formatRows="0"/>
  <mergeCells count="104">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B14:D14"/>
    <mergeCell ref="E14:M14"/>
    <mergeCell ref="B15:D15"/>
    <mergeCell ref="E15:M15"/>
    <mergeCell ref="E16:M16"/>
    <mergeCell ref="E17:M17"/>
    <mergeCell ref="D19:E19"/>
    <mergeCell ref="F19:L19"/>
    <mergeCell ref="D20:E20"/>
    <mergeCell ref="F20:L20"/>
    <mergeCell ref="D21:E21"/>
    <mergeCell ref="F21:L21"/>
    <mergeCell ref="D22:E22"/>
    <mergeCell ref="F22:L22"/>
    <mergeCell ref="D23:E23"/>
    <mergeCell ref="F23:L23"/>
    <mergeCell ref="G26:J26"/>
    <mergeCell ref="G27:H27"/>
    <mergeCell ref="I27:J27"/>
    <mergeCell ref="C28:D28"/>
    <mergeCell ref="E28:F28"/>
    <mergeCell ref="G28:H28"/>
    <mergeCell ref="I28:J28"/>
    <mergeCell ref="K28:L28"/>
    <mergeCell ref="C29:D29"/>
    <mergeCell ref="E29:F29"/>
    <mergeCell ref="G29:H29"/>
    <mergeCell ref="I29:J29"/>
    <mergeCell ref="K29:L29"/>
    <mergeCell ref="C30:D30"/>
    <mergeCell ref="E30:F30"/>
    <mergeCell ref="G30:H30"/>
    <mergeCell ref="I30:J30"/>
    <mergeCell ref="K30:L30"/>
    <mergeCell ref="C31:D31"/>
    <mergeCell ref="E31:F31"/>
    <mergeCell ref="G31:H31"/>
    <mergeCell ref="I31:J31"/>
    <mergeCell ref="K31:L31"/>
    <mergeCell ref="C32:D32"/>
    <mergeCell ref="E32:F32"/>
    <mergeCell ref="G32:H32"/>
    <mergeCell ref="I32:J32"/>
    <mergeCell ref="K32:L32"/>
    <mergeCell ref="C33:D33"/>
    <mergeCell ref="E33:F33"/>
    <mergeCell ref="G33:H33"/>
    <mergeCell ref="I33:J33"/>
    <mergeCell ref="K33:L33"/>
    <mergeCell ref="C34:D34"/>
    <mergeCell ref="E34:F34"/>
    <mergeCell ref="G34:H34"/>
    <mergeCell ref="I34:J34"/>
    <mergeCell ref="K34:L34"/>
    <mergeCell ref="C35:D35"/>
    <mergeCell ref="E35:F35"/>
    <mergeCell ref="G35:H35"/>
    <mergeCell ref="I35:J35"/>
    <mergeCell ref="K35:L35"/>
    <mergeCell ref="C36:D36"/>
    <mergeCell ref="E36:F36"/>
    <mergeCell ref="G36:H36"/>
    <mergeCell ref="I36:J36"/>
    <mergeCell ref="K36:L36"/>
    <mergeCell ref="C37:J37"/>
    <mergeCell ref="K37:L37"/>
    <mergeCell ref="B38:L38"/>
    <mergeCell ref="D39:I39"/>
    <mergeCell ref="J39:K39"/>
    <mergeCell ref="L39:M39"/>
    <mergeCell ref="D40:M40"/>
    <mergeCell ref="B5:D6"/>
    <mergeCell ref="B7:D8"/>
    <mergeCell ref="A12:A17"/>
    <mergeCell ref="B16:D17"/>
    <mergeCell ref="C26:D27"/>
    <mergeCell ref="E26:F27"/>
    <mergeCell ref="K26:L27"/>
    <mergeCell ref="A39:A40"/>
    <mergeCell ref="B39:C40"/>
    <mergeCell ref="A3:A11"/>
    <mergeCell ref="A18:A38"/>
  </mergeCells>
  <phoneticPr fontId="3"/>
  <dataValidations count="2">
    <dataValidation type="list" operator="greaterThanOrEqual" allowBlank="1" showDropDown="0" showInputMessage="1" showErrorMessage="1" prompt="プルダウンリストから選んでください。" sqref="I7:M7">
      <formula1>INDIRECT($F$7)</formula1>
    </dataValidation>
    <dataValidation operator="greaterThanOrEqual" allowBlank="1" showDropDown="0" showInputMessage="1" showErrorMessage="1" sqref="H6:H11 F18:F25 B41:M1048576 E22:E26 D18:E20 D22:D25 C18:C26 L38 B1:E11 I8:M11 F8:G11 B18:B39 G18:G36 F36 H18:L25 K26 C38:J38 F6:G6 D40 M18:M38 K37:K38 I6:M6 F1:M4 C28:C37 D28:E36 K28:L36 F28:F33 H36:J36 E12:E14 E16"/>
  </dataValidations>
  <printOptions horizontalCentered="1"/>
  <pageMargins left="0.31496062992125984" right="0.31496062992125984" top="0.74803149606299213" bottom="0.74803149606299213" header="0.31496062992125984" footer="0.31496062992125984"/>
  <pageSetup paperSize="9" scale="94" fitToWidth="1" fitToHeight="1" orientation="portrait" usePrinterDefaults="1" r:id="rId1"/>
  <rowBreaks count="1" manualBreakCount="1">
    <brk id="17"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3"/>
  <dimension ref="A1:AB16"/>
  <sheetViews>
    <sheetView view="pageBreakPreview" zoomScale="90" zoomScaleNormal="85" zoomScaleSheetLayoutView="90" workbookViewId="0">
      <selection activeCell="H10" sqref="H10:L10"/>
    </sheetView>
  </sheetViews>
  <sheetFormatPr defaultColWidth="3" defaultRowHeight="18.75" customHeight="1"/>
  <cols>
    <col min="1" max="1" width="3" style="26"/>
    <col min="2" max="2" width="2" style="26" customWidth="1"/>
    <col min="3" max="3" width="4.625" style="26" customWidth="1"/>
    <col min="4" max="251" width="3" style="26"/>
    <col min="252" max="252" width="3.5" style="26" bestFit="1" customWidth="1"/>
    <col min="253" max="507" width="3" style="26"/>
    <col min="508" max="508" width="3.5" style="26" bestFit="1" customWidth="1"/>
    <col min="509" max="763" width="3" style="26"/>
    <col min="764" max="764" width="3.5" style="26" bestFit="1" customWidth="1"/>
    <col min="765" max="1019" width="3" style="26"/>
    <col min="1020" max="1020" width="3.5" style="26" bestFit="1" customWidth="1"/>
    <col min="1021" max="1275" width="3" style="26"/>
    <col min="1276" max="1276" width="3.5" style="26" bestFit="1" customWidth="1"/>
    <col min="1277" max="1531" width="3" style="26"/>
    <col min="1532" max="1532" width="3.5" style="26" bestFit="1" customWidth="1"/>
    <col min="1533" max="1787" width="3" style="26"/>
    <col min="1788" max="1788" width="3.5" style="26" bestFit="1" customWidth="1"/>
    <col min="1789" max="2043" width="3" style="26"/>
    <col min="2044" max="2044" width="3.5" style="26" bestFit="1" customWidth="1"/>
    <col min="2045" max="2299" width="3" style="26"/>
    <col min="2300" max="2300" width="3.5" style="26" bestFit="1" customWidth="1"/>
    <col min="2301" max="2555" width="3" style="26"/>
    <col min="2556" max="2556" width="3.5" style="26" bestFit="1" customWidth="1"/>
    <col min="2557" max="2811" width="3" style="26"/>
    <col min="2812" max="2812" width="3.5" style="26" bestFit="1" customWidth="1"/>
    <col min="2813" max="3067" width="3" style="26"/>
    <col min="3068" max="3068" width="3.5" style="26" bestFit="1" customWidth="1"/>
    <col min="3069" max="3323" width="3" style="26"/>
    <col min="3324" max="3324" width="3.5" style="26" bestFit="1" customWidth="1"/>
    <col min="3325" max="3579" width="3" style="26"/>
    <col min="3580" max="3580" width="3.5" style="26" bestFit="1" customWidth="1"/>
    <col min="3581" max="3835" width="3" style="26"/>
    <col min="3836" max="3836" width="3.5" style="26" bestFit="1" customWidth="1"/>
    <col min="3837" max="4091" width="3" style="26"/>
    <col min="4092" max="4092" width="3.5" style="26" bestFit="1" customWidth="1"/>
    <col min="4093" max="4347" width="3" style="26"/>
    <col min="4348" max="4348" width="3.5" style="26" bestFit="1" customWidth="1"/>
    <col min="4349" max="4603" width="3" style="26"/>
    <col min="4604" max="4604" width="3.5" style="26" bestFit="1" customWidth="1"/>
    <col min="4605" max="4859" width="3" style="26"/>
    <col min="4860" max="4860" width="3.5" style="26" bestFit="1" customWidth="1"/>
    <col min="4861" max="5115" width="3" style="26"/>
    <col min="5116" max="5116" width="3.5" style="26" bestFit="1" customWidth="1"/>
    <col min="5117" max="5371" width="3" style="26"/>
    <col min="5372" max="5372" width="3.5" style="26" bestFit="1" customWidth="1"/>
    <col min="5373" max="5627" width="3" style="26"/>
    <col min="5628" max="5628" width="3.5" style="26" bestFit="1" customWidth="1"/>
    <col min="5629" max="5883" width="3" style="26"/>
    <col min="5884" max="5884" width="3.5" style="26" bestFit="1" customWidth="1"/>
    <col min="5885" max="6139" width="3" style="26"/>
    <col min="6140" max="6140" width="3.5" style="26" bestFit="1" customWidth="1"/>
    <col min="6141" max="6395" width="3" style="26"/>
    <col min="6396" max="6396" width="3.5" style="26" bestFit="1" customWidth="1"/>
    <col min="6397" max="6651" width="3" style="26"/>
    <col min="6652" max="6652" width="3.5" style="26" bestFit="1" customWidth="1"/>
    <col min="6653" max="6907" width="3" style="26"/>
    <col min="6908" max="6908" width="3.5" style="26" bestFit="1" customWidth="1"/>
    <col min="6909" max="7163" width="3" style="26"/>
    <col min="7164" max="7164" width="3.5" style="26" bestFit="1" customWidth="1"/>
    <col min="7165" max="7419" width="3" style="26"/>
    <col min="7420" max="7420" width="3.5" style="26" bestFit="1" customWidth="1"/>
    <col min="7421" max="7675" width="3" style="26"/>
    <col min="7676" max="7676" width="3.5" style="26" bestFit="1" customWidth="1"/>
    <col min="7677" max="7931" width="3" style="26"/>
    <col min="7932" max="7932" width="3.5" style="26" bestFit="1" customWidth="1"/>
    <col min="7933" max="8187" width="3" style="26"/>
    <col min="8188" max="8188" width="3.5" style="26" bestFit="1" customWidth="1"/>
    <col min="8189" max="8443" width="3" style="26"/>
    <col min="8444" max="8444" width="3.5" style="26" bestFit="1" customWidth="1"/>
    <col min="8445" max="8699" width="3" style="26"/>
    <col min="8700" max="8700" width="3.5" style="26" bestFit="1" customWidth="1"/>
    <col min="8701" max="8955" width="3" style="26"/>
    <col min="8956" max="8956" width="3.5" style="26" bestFit="1" customWidth="1"/>
    <col min="8957" max="9211" width="3" style="26"/>
    <col min="9212" max="9212" width="3.5" style="26" bestFit="1" customWidth="1"/>
    <col min="9213" max="9467" width="3" style="26"/>
    <col min="9468" max="9468" width="3.5" style="26" bestFit="1" customWidth="1"/>
    <col min="9469" max="9723" width="3" style="26"/>
    <col min="9724" max="9724" width="3.5" style="26" bestFit="1" customWidth="1"/>
    <col min="9725" max="9979" width="3" style="26"/>
    <col min="9980" max="9980" width="3.5" style="26" bestFit="1" customWidth="1"/>
    <col min="9981" max="10235" width="3" style="26"/>
    <col min="10236" max="10236" width="3.5" style="26" bestFit="1" customWidth="1"/>
    <col min="10237" max="10491" width="3" style="26"/>
    <col min="10492" max="10492" width="3.5" style="26" bestFit="1" customWidth="1"/>
    <col min="10493" max="10747" width="3" style="26"/>
    <col min="10748" max="10748" width="3.5" style="26" bestFit="1" customWidth="1"/>
    <col min="10749" max="11003" width="3" style="26"/>
    <col min="11004" max="11004" width="3.5" style="26" bestFit="1" customWidth="1"/>
    <col min="11005" max="11259" width="3" style="26"/>
    <col min="11260" max="11260" width="3.5" style="26" bestFit="1" customWidth="1"/>
    <col min="11261" max="11515" width="3" style="26"/>
    <col min="11516" max="11516" width="3.5" style="26" bestFit="1" customWidth="1"/>
    <col min="11517" max="11771" width="3" style="26"/>
    <col min="11772" max="11772" width="3.5" style="26" bestFit="1" customWidth="1"/>
    <col min="11773" max="12027" width="3" style="26"/>
    <col min="12028" max="12028" width="3.5" style="26" bestFit="1" customWidth="1"/>
    <col min="12029" max="12283" width="3" style="26"/>
    <col min="12284" max="12284" width="3.5" style="26" bestFit="1" customWidth="1"/>
    <col min="12285" max="12539" width="3" style="26"/>
    <col min="12540" max="12540" width="3.5" style="26" bestFit="1" customWidth="1"/>
    <col min="12541" max="12795" width="3" style="26"/>
    <col min="12796" max="12796" width="3.5" style="26" bestFit="1" customWidth="1"/>
    <col min="12797" max="13051" width="3" style="26"/>
    <col min="13052" max="13052" width="3.5" style="26" bestFit="1" customWidth="1"/>
    <col min="13053" max="13307" width="3" style="26"/>
    <col min="13308" max="13308" width="3.5" style="26" bestFit="1" customWidth="1"/>
    <col min="13309" max="13563" width="3" style="26"/>
    <col min="13564" max="13564" width="3.5" style="26" bestFit="1" customWidth="1"/>
    <col min="13565" max="13819" width="3" style="26"/>
    <col min="13820" max="13820" width="3.5" style="26" bestFit="1" customWidth="1"/>
    <col min="13821" max="14075" width="3" style="26"/>
    <col min="14076" max="14076" width="3.5" style="26" bestFit="1" customWidth="1"/>
    <col min="14077" max="14331" width="3" style="26"/>
    <col min="14332" max="14332" width="3.5" style="26" bestFit="1" customWidth="1"/>
    <col min="14333" max="14587" width="3" style="26"/>
    <col min="14588" max="14588" width="3.5" style="26" bestFit="1" customWidth="1"/>
    <col min="14589" max="14843" width="3" style="26"/>
    <col min="14844" max="14844" width="3.5" style="26" bestFit="1" customWidth="1"/>
    <col min="14845" max="15099" width="3" style="26"/>
    <col min="15100" max="15100" width="3.5" style="26" bestFit="1" customWidth="1"/>
    <col min="15101" max="15355" width="3" style="26"/>
    <col min="15356" max="15356" width="3.5" style="26" bestFit="1" customWidth="1"/>
    <col min="15357" max="15611" width="3" style="26"/>
    <col min="15612" max="15612" width="3.5" style="26" bestFit="1" customWidth="1"/>
    <col min="15613" max="15867" width="3" style="26"/>
    <col min="15868" max="15868" width="3.5" style="26" bestFit="1" customWidth="1"/>
    <col min="15869" max="16123" width="3" style="26"/>
    <col min="16124" max="16124" width="3.5" style="26" bestFit="1" customWidth="1"/>
    <col min="16125" max="16384" width="3" style="26"/>
  </cols>
  <sheetData>
    <row r="1" spans="1:28" ht="20.100000000000001" customHeight="1">
      <c r="A1" s="28"/>
      <c r="B1" s="32" t="s">
        <v>31</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28" ht="39.950000000000003" customHeight="1">
      <c r="A2" s="29" t="s">
        <v>175</v>
      </c>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ht="20.100000000000001" customHeight="1">
      <c r="A3" s="30"/>
      <c r="B3" s="33"/>
      <c r="C3" s="33"/>
      <c r="D3" s="33"/>
      <c r="E3" s="33"/>
      <c r="F3" s="33"/>
      <c r="G3" s="33"/>
      <c r="H3" s="33"/>
      <c r="I3" s="33"/>
      <c r="J3" s="33"/>
      <c r="K3" s="33"/>
      <c r="L3" s="33"/>
      <c r="M3" s="33"/>
      <c r="N3" s="33"/>
      <c r="O3" s="33"/>
      <c r="P3" s="33"/>
      <c r="Q3" s="33"/>
      <c r="R3" s="33"/>
      <c r="S3" s="33"/>
      <c r="T3" s="33"/>
      <c r="U3" s="235">
        <f>$H$15</f>
        <v>0</v>
      </c>
      <c r="V3" s="235"/>
      <c r="W3" s="235"/>
      <c r="X3" s="235"/>
      <c r="Y3" s="235"/>
      <c r="Z3" s="235"/>
      <c r="AA3" s="235"/>
      <c r="AB3" s="33"/>
    </row>
    <row r="4" spans="1:28" ht="20.100000000000001" customHeight="1">
      <c r="A4" s="31"/>
      <c r="B4" s="34" t="s">
        <v>26</v>
      </c>
      <c r="C4" s="34"/>
      <c r="D4" s="34"/>
      <c r="E4" s="34"/>
      <c r="F4" s="34"/>
      <c r="G4" s="34"/>
      <c r="H4" s="34"/>
      <c r="I4" s="31"/>
      <c r="J4" s="31"/>
      <c r="K4" s="31"/>
      <c r="L4" s="31"/>
      <c r="M4" s="33"/>
      <c r="N4" s="33"/>
      <c r="O4" s="33"/>
      <c r="P4" s="33"/>
      <c r="Q4" s="33"/>
      <c r="R4" s="33"/>
      <c r="S4" s="33"/>
      <c r="T4" s="33"/>
      <c r="U4" s="33"/>
      <c r="V4" s="33"/>
      <c r="W4" s="33"/>
      <c r="X4" s="33"/>
      <c r="Y4" s="33"/>
      <c r="Z4" s="33"/>
      <c r="AA4" s="33"/>
      <c r="AB4" s="33"/>
    </row>
    <row r="5" spans="1:28" ht="20.100000000000001" customHeight="1">
      <c r="A5" s="30"/>
      <c r="B5" s="33"/>
      <c r="C5" s="33"/>
      <c r="D5" s="33"/>
      <c r="E5" s="33"/>
      <c r="F5" s="33"/>
      <c r="G5" s="33"/>
      <c r="H5" s="29" t="s">
        <v>51</v>
      </c>
      <c r="I5" s="29"/>
      <c r="J5" s="29"/>
      <c r="K5" s="29"/>
      <c r="L5" s="29"/>
      <c r="M5" s="66" t="s">
        <v>27</v>
      </c>
      <c r="N5" s="66"/>
      <c r="O5" s="66"/>
      <c r="P5" s="66"/>
      <c r="Q5" s="66"/>
      <c r="R5" s="34">
        <f>基本情報設定シート!$C$9</f>
        <v>0</v>
      </c>
      <c r="S5" s="34"/>
      <c r="T5" s="34"/>
      <c r="U5" s="34"/>
      <c r="V5" s="34"/>
      <c r="W5" s="34"/>
      <c r="X5" s="34"/>
      <c r="Y5" s="34"/>
      <c r="Z5" s="34"/>
      <c r="AA5" s="34"/>
      <c r="AB5" s="34"/>
    </row>
    <row r="6" spans="1:28" ht="20.100000000000001" customHeight="1">
      <c r="A6" s="30"/>
      <c r="B6" s="33"/>
      <c r="C6" s="33"/>
      <c r="D6" s="33"/>
      <c r="E6" s="33"/>
      <c r="F6" s="33"/>
      <c r="G6" s="33"/>
      <c r="H6" s="29"/>
      <c r="I6" s="29"/>
      <c r="J6" s="29"/>
      <c r="K6" s="29"/>
      <c r="L6" s="29"/>
      <c r="M6" s="67" t="s">
        <v>28</v>
      </c>
      <c r="N6" s="66"/>
      <c r="O6" s="66"/>
      <c r="P6" s="66"/>
      <c r="Q6" s="66"/>
      <c r="R6" s="71">
        <f>基本情報設定シート!$C$3</f>
        <v>0</v>
      </c>
      <c r="S6" s="71"/>
      <c r="T6" s="71"/>
      <c r="U6" s="71"/>
      <c r="V6" s="71"/>
      <c r="W6" s="71"/>
      <c r="X6" s="71"/>
      <c r="Y6" s="71"/>
      <c r="Z6" s="71"/>
      <c r="AA6" s="71"/>
      <c r="AB6" s="71"/>
    </row>
    <row r="7" spans="1:28" ht="20.100000000000001" customHeight="1">
      <c r="A7" s="30"/>
      <c r="B7" s="33"/>
      <c r="C7" s="33"/>
      <c r="D7" s="33"/>
      <c r="E7" s="33"/>
      <c r="F7" s="33"/>
      <c r="G7" s="33"/>
      <c r="H7" s="29"/>
      <c r="I7" s="29"/>
      <c r="J7" s="29"/>
      <c r="K7" s="29"/>
      <c r="L7" s="29"/>
      <c r="M7" s="66"/>
      <c r="N7" s="66"/>
      <c r="O7" s="66"/>
      <c r="P7" s="66"/>
      <c r="Q7" s="66"/>
      <c r="R7" s="71" t="str">
        <f>基本情報設定シート!$C$4&amp;"　"&amp;基本情報設定シート!$C$5</f>
        <v>　</v>
      </c>
      <c r="S7" s="71"/>
      <c r="T7" s="71"/>
      <c r="U7" s="71"/>
      <c r="V7" s="71"/>
      <c r="W7" s="71"/>
      <c r="X7" s="71"/>
      <c r="Y7" s="71"/>
      <c r="Z7" s="71"/>
      <c r="AA7" s="71"/>
      <c r="AB7" s="71"/>
    </row>
    <row r="8" spans="1:28" s="214" customFormat="1" ht="60" customHeight="1">
      <c r="A8" s="44"/>
      <c r="B8" s="35" t="s">
        <v>176</v>
      </c>
      <c r="C8" s="35"/>
      <c r="D8" s="35"/>
      <c r="E8" s="35"/>
      <c r="F8" s="35"/>
      <c r="G8" s="35"/>
      <c r="H8" s="35"/>
      <c r="I8" s="35"/>
      <c r="J8" s="35"/>
      <c r="K8" s="35"/>
      <c r="L8" s="35"/>
      <c r="M8" s="35"/>
      <c r="N8" s="35"/>
      <c r="O8" s="35"/>
      <c r="P8" s="35"/>
      <c r="Q8" s="35"/>
      <c r="R8" s="35"/>
      <c r="S8" s="35"/>
      <c r="T8" s="35"/>
      <c r="U8" s="35"/>
      <c r="V8" s="35"/>
      <c r="W8" s="35"/>
      <c r="X8" s="35"/>
      <c r="Y8" s="35"/>
      <c r="Z8" s="35"/>
      <c r="AA8" s="35"/>
      <c r="AB8" s="44"/>
    </row>
    <row r="9" spans="1:28"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28" s="27" customFormat="1" ht="20.100000000000001" customHeight="1">
      <c r="A10" s="29"/>
      <c r="B10" s="215" t="s">
        <v>24</v>
      </c>
      <c r="C10" s="215"/>
      <c r="D10" s="215"/>
      <c r="E10" s="215"/>
      <c r="F10" s="215"/>
      <c r="G10" s="215"/>
      <c r="H10" s="220"/>
      <c r="I10" s="222"/>
      <c r="J10" s="222"/>
      <c r="K10" s="222"/>
      <c r="L10" s="225"/>
      <c r="M10" s="226" t="s">
        <v>11</v>
      </c>
      <c r="N10" s="227"/>
      <c r="O10" s="227"/>
      <c r="P10" s="227"/>
      <c r="Q10" s="230"/>
      <c r="R10" s="231" t="s">
        <v>85</v>
      </c>
      <c r="S10" s="233"/>
      <c r="T10" s="233"/>
      <c r="U10" s="233"/>
      <c r="V10" s="233"/>
      <c r="W10" s="236"/>
      <c r="X10" s="236"/>
      <c r="Y10" s="236"/>
      <c r="Z10" s="233" t="s">
        <v>79</v>
      </c>
      <c r="AA10" s="237"/>
      <c r="AB10" s="29"/>
    </row>
    <row r="11" spans="1:28" s="27" customFormat="1" ht="20.100000000000001" customHeight="1">
      <c r="A11" s="28"/>
      <c r="B11" s="215" t="s">
        <v>6</v>
      </c>
      <c r="C11" s="215"/>
      <c r="D11" s="215"/>
      <c r="E11" s="215"/>
      <c r="F11" s="215"/>
      <c r="G11" s="215"/>
      <c r="H11" s="45" t="e">
        <f>'(別記様式)交付申請書'!$F$10</f>
        <v>#NUM!</v>
      </c>
      <c r="I11" s="46"/>
      <c r="J11" s="46"/>
      <c r="K11" s="46"/>
      <c r="L11" s="47"/>
      <c r="M11" s="226" t="s">
        <v>55</v>
      </c>
      <c r="N11" s="227"/>
      <c r="O11" s="227"/>
      <c r="P11" s="227"/>
      <c r="Q11" s="230"/>
      <c r="R11" s="232" t="str">
        <f>基本情報設定シート!$C$10</f>
        <v>松江市環境負荷軽減活動支援事業補助金</v>
      </c>
      <c r="S11" s="234"/>
      <c r="T11" s="234"/>
      <c r="U11" s="234"/>
      <c r="V11" s="234"/>
      <c r="W11" s="234"/>
      <c r="X11" s="234"/>
      <c r="Y11" s="234"/>
      <c r="Z11" s="234"/>
      <c r="AA11" s="238"/>
      <c r="AB11" s="28"/>
    </row>
    <row r="12" spans="1:28" s="27" customFormat="1" ht="20.100000000000001" customHeight="1">
      <c r="A12" s="28"/>
      <c r="B12" s="216" t="s">
        <v>13</v>
      </c>
      <c r="C12" s="217"/>
      <c r="D12" s="217"/>
      <c r="E12" s="217"/>
      <c r="F12" s="217"/>
      <c r="G12" s="219"/>
      <c r="H12" s="51" t="str">
        <f>基本情報設定シート!$C$11</f>
        <v>脱炭素経営推進事業</v>
      </c>
      <c r="I12" s="59"/>
      <c r="J12" s="59"/>
      <c r="K12" s="59"/>
      <c r="L12" s="59"/>
      <c r="M12" s="59"/>
      <c r="N12" s="59"/>
      <c r="O12" s="59"/>
      <c r="P12" s="59"/>
      <c r="Q12" s="59"/>
      <c r="R12" s="59"/>
      <c r="S12" s="59"/>
      <c r="T12" s="59"/>
      <c r="U12" s="59"/>
      <c r="V12" s="59"/>
      <c r="W12" s="59"/>
      <c r="X12" s="59"/>
      <c r="Y12" s="59"/>
      <c r="Z12" s="59"/>
      <c r="AA12" s="75"/>
      <c r="AB12" s="28"/>
    </row>
    <row r="13" spans="1:28" s="27" customFormat="1" ht="99.95" customHeight="1">
      <c r="A13" s="28"/>
      <c r="B13" s="216" t="s">
        <v>56</v>
      </c>
      <c r="C13" s="217"/>
      <c r="D13" s="217"/>
      <c r="E13" s="217"/>
      <c r="F13" s="217"/>
      <c r="G13" s="219"/>
      <c r="H13" s="54">
        <f>'(別記様式)交付申請書'!$K$12</f>
        <v>0</v>
      </c>
      <c r="I13" s="62"/>
      <c r="J13" s="62"/>
      <c r="K13" s="62"/>
      <c r="L13" s="62"/>
      <c r="M13" s="62"/>
      <c r="N13" s="62"/>
      <c r="O13" s="62"/>
      <c r="P13" s="62"/>
      <c r="Q13" s="62"/>
      <c r="R13" s="62"/>
      <c r="S13" s="62"/>
      <c r="T13" s="62"/>
      <c r="U13" s="62"/>
      <c r="V13" s="62"/>
      <c r="W13" s="62"/>
      <c r="X13" s="62"/>
      <c r="Y13" s="62"/>
      <c r="Z13" s="62"/>
      <c r="AA13" s="77"/>
      <c r="AB13" s="28"/>
    </row>
    <row r="14" spans="1:28" s="27" customFormat="1" ht="39.950000000000003" customHeight="1">
      <c r="A14" s="28"/>
      <c r="B14" s="216" t="s">
        <v>58</v>
      </c>
      <c r="C14" s="217"/>
      <c r="D14" s="217"/>
      <c r="E14" s="217"/>
      <c r="F14" s="217"/>
      <c r="G14" s="217"/>
      <c r="H14" s="54">
        <f>'(別記様式)交付申請書'!$K$16</f>
        <v>0</v>
      </c>
      <c r="I14" s="223"/>
      <c r="J14" s="223"/>
      <c r="K14" s="223"/>
      <c r="L14" s="223"/>
      <c r="M14" s="223"/>
      <c r="N14" s="223"/>
      <c r="O14" s="223"/>
      <c r="P14" s="223"/>
      <c r="Q14" s="223"/>
      <c r="R14" s="223"/>
      <c r="S14" s="223"/>
      <c r="T14" s="223"/>
      <c r="U14" s="223"/>
      <c r="V14" s="223"/>
      <c r="W14" s="223"/>
      <c r="X14" s="223"/>
      <c r="Y14" s="223"/>
      <c r="Z14" s="223"/>
      <c r="AA14" s="239"/>
      <c r="AB14" s="28"/>
    </row>
    <row r="15" spans="1:28" s="27" customFormat="1" ht="20.100000000000001" customHeight="1">
      <c r="A15" s="28"/>
      <c r="B15" s="36" t="s">
        <v>59</v>
      </c>
      <c r="C15" s="39"/>
      <c r="D15" s="39"/>
      <c r="E15" s="39"/>
      <c r="F15" s="39"/>
      <c r="G15" s="43"/>
      <c r="H15" s="221">
        <f>'(別記様式)交付申請書'!$N$17</f>
        <v>0</v>
      </c>
      <c r="I15" s="224"/>
      <c r="J15" s="224"/>
      <c r="K15" s="224"/>
      <c r="L15" s="224"/>
      <c r="M15" s="224"/>
      <c r="N15" s="228"/>
      <c r="O15" s="43" t="s">
        <v>60</v>
      </c>
      <c r="P15" s="229"/>
      <c r="Q15" s="229"/>
      <c r="R15" s="229"/>
      <c r="S15" s="229"/>
      <c r="T15" s="229"/>
      <c r="U15" s="221">
        <f>'(別記様式)交付申請書'!$N$18</f>
        <v>0</v>
      </c>
      <c r="V15" s="224"/>
      <c r="W15" s="224"/>
      <c r="X15" s="224"/>
      <c r="Y15" s="224"/>
      <c r="Z15" s="224"/>
      <c r="AA15" s="228"/>
      <c r="AB15" s="28"/>
    </row>
    <row r="16" spans="1:28" ht="20.100000000000001" customHeight="1">
      <c r="A16" s="33"/>
      <c r="B16" s="33"/>
      <c r="C16" s="33"/>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33"/>
    </row>
  </sheetData>
  <sheetProtection password="CA99" sheet="1" scenarios="1" formatCells="0" formatRows="0"/>
  <mergeCells count="32">
    <mergeCell ref="B1:AB1"/>
    <mergeCell ref="A2:AB2"/>
    <mergeCell ref="U3:AA3"/>
    <mergeCell ref="B4:H4"/>
    <mergeCell ref="M5:Q5"/>
    <mergeCell ref="R5:AB5"/>
    <mergeCell ref="R6:AB6"/>
    <mergeCell ref="R7:AB7"/>
    <mergeCell ref="B8:AA8"/>
    <mergeCell ref="A9:AB9"/>
    <mergeCell ref="B10:G10"/>
    <mergeCell ref="H10:L10"/>
    <mergeCell ref="M10:Q10"/>
    <mergeCell ref="R10:V10"/>
    <mergeCell ref="W10:Y10"/>
    <mergeCell ref="Z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s>
  <phoneticPr fontId="3"/>
  <dataValidations count="2">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交付決定通知書」左上に記載の「指令も産第〇号」の数字を入力してください。" sqref="W10:Y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dimension ref="A1:AF24"/>
  <sheetViews>
    <sheetView view="pageBreakPreview" zoomScale="90" zoomScaleNormal="85" zoomScaleSheetLayoutView="90" workbookViewId="0">
      <selection activeCell="U3" sqref="U3:AA3"/>
    </sheetView>
  </sheetViews>
  <sheetFormatPr defaultColWidth="3" defaultRowHeight="18.75" customHeight="1"/>
  <cols>
    <col min="1" max="1" width="3" style="26"/>
    <col min="2" max="2" width="2" style="26" customWidth="1"/>
    <col min="3" max="3" width="4.625" style="26" customWidth="1"/>
    <col min="4" max="29" width="3" style="26"/>
    <col min="30" max="30" width="9.5" style="26" bestFit="1" customWidth="1"/>
    <col min="31" max="32" width="20.625" style="26" customWidth="1"/>
    <col min="33" max="263" width="3" style="26"/>
    <col min="264" max="264" width="3.5" style="26" bestFit="1" customWidth="1"/>
    <col min="265" max="519" width="3" style="26"/>
    <col min="520" max="520" width="3.5" style="26" bestFit="1" customWidth="1"/>
    <col min="521" max="775" width="3" style="26"/>
    <col min="776" max="776" width="3.5" style="26" bestFit="1" customWidth="1"/>
    <col min="777" max="1031" width="3" style="26"/>
    <col min="1032" max="1032" width="3.5" style="26" bestFit="1" customWidth="1"/>
    <col min="1033" max="1287" width="3" style="26"/>
    <col min="1288" max="1288" width="3.5" style="26" bestFit="1" customWidth="1"/>
    <col min="1289" max="1543" width="3" style="26"/>
    <col min="1544" max="1544" width="3.5" style="26" bestFit="1" customWidth="1"/>
    <col min="1545" max="1799" width="3" style="26"/>
    <col min="1800" max="1800" width="3.5" style="26" bestFit="1" customWidth="1"/>
    <col min="1801" max="2055" width="3" style="26"/>
    <col min="2056" max="2056" width="3.5" style="26" bestFit="1" customWidth="1"/>
    <col min="2057" max="2311" width="3" style="26"/>
    <col min="2312" max="2312" width="3.5" style="26" bestFit="1" customWidth="1"/>
    <col min="2313" max="2567" width="3" style="26"/>
    <col min="2568" max="2568" width="3.5" style="26" bestFit="1" customWidth="1"/>
    <col min="2569" max="2823" width="3" style="26"/>
    <col min="2824" max="2824" width="3.5" style="26" bestFit="1" customWidth="1"/>
    <col min="2825" max="3079" width="3" style="26"/>
    <col min="3080" max="3080" width="3.5" style="26" bestFit="1" customWidth="1"/>
    <col min="3081" max="3335" width="3" style="26"/>
    <col min="3336" max="3336" width="3.5" style="26" bestFit="1" customWidth="1"/>
    <col min="3337" max="3591" width="3" style="26"/>
    <col min="3592" max="3592" width="3.5" style="26" bestFit="1" customWidth="1"/>
    <col min="3593" max="3847" width="3" style="26"/>
    <col min="3848" max="3848" width="3.5" style="26" bestFit="1" customWidth="1"/>
    <col min="3849" max="4103" width="3" style="26"/>
    <col min="4104" max="4104" width="3.5" style="26" bestFit="1" customWidth="1"/>
    <col min="4105" max="4359" width="3" style="26"/>
    <col min="4360" max="4360" width="3.5" style="26" bestFit="1" customWidth="1"/>
    <col min="4361" max="4615" width="3" style="26"/>
    <col min="4616" max="4616" width="3.5" style="26" bestFit="1" customWidth="1"/>
    <col min="4617" max="4871" width="3" style="26"/>
    <col min="4872" max="4872" width="3.5" style="26" bestFit="1" customWidth="1"/>
    <col min="4873" max="5127" width="3" style="26"/>
    <col min="5128" max="5128" width="3.5" style="26" bestFit="1" customWidth="1"/>
    <col min="5129" max="5383" width="3" style="26"/>
    <col min="5384" max="5384" width="3.5" style="26" bestFit="1" customWidth="1"/>
    <col min="5385" max="5639" width="3" style="26"/>
    <col min="5640" max="5640" width="3.5" style="26" bestFit="1" customWidth="1"/>
    <col min="5641" max="5895" width="3" style="26"/>
    <col min="5896" max="5896" width="3.5" style="26" bestFit="1" customWidth="1"/>
    <col min="5897" max="6151" width="3" style="26"/>
    <col min="6152" max="6152" width="3.5" style="26" bestFit="1" customWidth="1"/>
    <col min="6153" max="6407" width="3" style="26"/>
    <col min="6408" max="6408" width="3.5" style="26" bestFit="1" customWidth="1"/>
    <col min="6409" max="6663" width="3" style="26"/>
    <col min="6664" max="6664" width="3.5" style="26" bestFit="1" customWidth="1"/>
    <col min="6665" max="6919" width="3" style="26"/>
    <col min="6920" max="6920" width="3.5" style="26" bestFit="1" customWidth="1"/>
    <col min="6921" max="7175" width="3" style="26"/>
    <col min="7176" max="7176" width="3.5" style="26" bestFit="1" customWidth="1"/>
    <col min="7177" max="7431" width="3" style="26"/>
    <col min="7432" max="7432" width="3.5" style="26" bestFit="1" customWidth="1"/>
    <col min="7433" max="7687" width="3" style="26"/>
    <col min="7688" max="7688" width="3.5" style="26" bestFit="1" customWidth="1"/>
    <col min="7689" max="7943" width="3" style="26"/>
    <col min="7944" max="7944" width="3.5" style="26" bestFit="1" customWidth="1"/>
    <col min="7945" max="8199" width="3" style="26"/>
    <col min="8200" max="8200" width="3.5" style="26" bestFit="1" customWidth="1"/>
    <col min="8201" max="8455" width="3" style="26"/>
    <col min="8456" max="8456" width="3.5" style="26" bestFit="1" customWidth="1"/>
    <col min="8457" max="8711" width="3" style="26"/>
    <col min="8712" max="8712" width="3.5" style="26" bestFit="1" customWidth="1"/>
    <col min="8713" max="8967" width="3" style="26"/>
    <col min="8968" max="8968" width="3.5" style="26" bestFit="1" customWidth="1"/>
    <col min="8969" max="9223" width="3" style="26"/>
    <col min="9224" max="9224" width="3.5" style="26" bestFit="1" customWidth="1"/>
    <col min="9225" max="9479" width="3" style="26"/>
    <col min="9480" max="9480" width="3.5" style="26" bestFit="1" customWidth="1"/>
    <col min="9481" max="9735" width="3" style="26"/>
    <col min="9736" max="9736" width="3.5" style="26" bestFit="1" customWidth="1"/>
    <col min="9737" max="9991" width="3" style="26"/>
    <col min="9992" max="9992" width="3.5" style="26" bestFit="1" customWidth="1"/>
    <col min="9993" max="10247" width="3" style="26"/>
    <col min="10248" max="10248" width="3.5" style="26" bestFit="1" customWidth="1"/>
    <col min="10249" max="10503" width="3" style="26"/>
    <col min="10504" max="10504" width="3.5" style="26" bestFit="1" customWidth="1"/>
    <col min="10505" max="10759" width="3" style="26"/>
    <col min="10760" max="10760" width="3.5" style="26" bestFit="1" customWidth="1"/>
    <col min="10761" max="11015" width="3" style="26"/>
    <col min="11016" max="11016" width="3.5" style="26" bestFit="1" customWidth="1"/>
    <col min="11017" max="11271" width="3" style="26"/>
    <col min="11272" max="11272" width="3.5" style="26" bestFit="1" customWidth="1"/>
    <col min="11273" max="11527" width="3" style="26"/>
    <col min="11528" max="11528" width="3.5" style="26" bestFit="1" customWidth="1"/>
    <col min="11529" max="11783" width="3" style="26"/>
    <col min="11784" max="11784" width="3.5" style="26" bestFit="1" customWidth="1"/>
    <col min="11785" max="12039" width="3" style="26"/>
    <col min="12040" max="12040" width="3.5" style="26" bestFit="1" customWidth="1"/>
    <col min="12041" max="12295" width="3" style="26"/>
    <col min="12296" max="12296" width="3.5" style="26" bestFit="1" customWidth="1"/>
    <col min="12297" max="12551" width="3" style="26"/>
    <col min="12552" max="12552" width="3.5" style="26" bestFit="1" customWidth="1"/>
    <col min="12553" max="12807" width="3" style="26"/>
    <col min="12808" max="12808" width="3.5" style="26" bestFit="1" customWidth="1"/>
    <col min="12809" max="13063" width="3" style="26"/>
    <col min="13064" max="13064" width="3.5" style="26" bestFit="1" customWidth="1"/>
    <col min="13065" max="13319" width="3" style="26"/>
    <col min="13320" max="13320" width="3.5" style="26" bestFit="1" customWidth="1"/>
    <col min="13321" max="13575" width="3" style="26"/>
    <col min="13576" max="13576" width="3.5" style="26" bestFit="1" customWidth="1"/>
    <col min="13577" max="13831" width="3" style="26"/>
    <col min="13832" max="13832" width="3.5" style="26" bestFit="1" customWidth="1"/>
    <col min="13833" max="14087" width="3" style="26"/>
    <col min="14088" max="14088" width="3.5" style="26" bestFit="1" customWidth="1"/>
    <col min="14089" max="14343" width="3" style="26"/>
    <col min="14344" max="14344" width="3.5" style="26" bestFit="1" customWidth="1"/>
    <col min="14345" max="14599" width="3" style="26"/>
    <col min="14600" max="14600" width="3.5" style="26" bestFit="1" customWidth="1"/>
    <col min="14601" max="14855" width="3" style="26"/>
    <col min="14856" max="14856" width="3.5" style="26" bestFit="1" customWidth="1"/>
    <col min="14857" max="15111" width="3" style="26"/>
    <col min="15112" max="15112" width="3.5" style="26" bestFit="1" customWidth="1"/>
    <col min="15113" max="15367" width="3" style="26"/>
    <col min="15368" max="15368" width="3.5" style="26" bestFit="1" customWidth="1"/>
    <col min="15369" max="15623" width="3" style="26"/>
    <col min="15624" max="15624" width="3.5" style="26" bestFit="1" customWidth="1"/>
    <col min="15625" max="15879" width="3" style="26"/>
    <col min="15880" max="15880" width="3.5" style="26" bestFit="1" customWidth="1"/>
    <col min="15881" max="16135" width="3" style="26"/>
    <col min="16136" max="16136" width="3.5" style="26" bestFit="1" customWidth="1"/>
    <col min="16137" max="16384" width="3" style="26"/>
  </cols>
  <sheetData>
    <row r="1" spans="1:32" ht="20.100000000000001" customHeight="1">
      <c r="A1" s="28"/>
      <c r="B1" s="32" t="s">
        <v>66</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32" ht="39.950000000000003" customHeight="1">
      <c r="A2" s="29" t="s">
        <v>98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59"/>
      <c r="AD2" s="259"/>
    </row>
    <row r="3" spans="1:32" ht="20.100000000000001" customHeight="1">
      <c r="A3" s="30"/>
      <c r="B3" s="33"/>
      <c r="C3" s="33"/>
      <c r="D3" s="33"/>
      <c r="E3" s="33"/>
      <c r="F3" s="33"/>
      <c r="G3" s="33"/>
      <c r="H3" s="33"/>
      <c r="I3" s="33"/>
      <c r="J3" s="33"/>
      <c r="K3" s="33"/>
      <c r="L3" s="33"/>
      <c r="M3" s="33"/>
      <c r="N3" s="33"/>
      <c r="O3" s="33"/>
      <c r="P3" s="33"/>
      <c r="Q3" s="33"/>
      <c r="R3" s="33"/>
      <c r="S3" s="33"/>
      <c r="T3" s="33"/>
      <c r="U3" s="72"/>
      <c r="V3" s="72"/>
      <c r="W3" s="72"/>
      <c r="X3" s="72"/>
      <c r="Y3" s="72"/>
      <c r="Z3" s="72"/>
      <c r="AA3" s="72"/>
      <c r="AB3" s="33"/>
    </row>
    <row r="4" spans="1:32" ht="20.100000000000001" customHeight="1">
      <c r="A4" s="31"/>
      <c r="B4" s="34" t="s">
        <v>26</v>
      </c>
      <c r="C4" s="34"/>
      <c r="D4" s="34"/>
      <c r="E4" s="34"/>
      <c r="F4" s="34"/>
      <c r="G4" s="34"/>
      <c r="H4" s="34"/>
      <c r="I4" s="34"/>
      <c r="J4" s="34"/>
      <c r="K4" s="31"/>
      <c r="L4" s="31"/>
      <c r="M4" s="31"/>
      <c r="N4" s="33"/>
      <c r="O4" s="33"/>
      <c r="P4" s="33"/>
      <c r="Q4" s="33"/>
      <c r="R4" s="33"/>
      <c r="S4" s="33"/>
      <c r="T4" s="33"/>
      <c r="U4" s="33"/>
      <c r="V4" s="33"/>
      <c r="W4" s="33"/>
      <c r="X4" s="33"/>
      <c r="Y4" s="33"/>
      <c r="Z4" s="33"/>
      <c r="AA4" s="33"/>
      <c r="AB4" s="33"/>
    </row>
    <row r="5" spans="1:32" ht="20.100000000000001" customHeight="1">
      <c r="A5" s="30"/>
      <c r="B5" s="33"/>
      <c r="C5" s="33"/>
      <c r="D5" s="33"/>
      <c r="E5" s="33"/>
      <c r="F5" s="33"/>
      <c r="G5" s="33"/>
      <c r="H5" s="29" t="s">
        <v>51</v>
      </c>
      <c r="I5" s="29"/>
      <c r="J5" s="29"/>
      <c r="K5" s="29"/>
      <c r="L5" s="29"/>
      <c r="M5" s="66" t="s">
        <v>27</v>
      </c>
      <c r="N5" s="66"/>
      <c r="O5" s="66"/>
      <c r="P5" s="66"/>
      <c r="Q5" s="66"/>
      <c r="R5" s="71">
        <f>基本情報設定シート!$C$9</f>
        <v>0</v>
      </c>
      <c r="S5" s="71"/>
      <c r="T5" s="71"/>
      <c r="U5" s="71"/>
      <c r="V5" s="71"/>
      <c r="W5" s="71"/>
      <c r="X5" s="71"/>
      <c r="Y5" s="71"/>
      <c r="Z5" s="71"/>
      <c r="AA5" s="71"/>
      <c r="AB5" s="71"/>
    </row>
    <row r="6" spans="1:32" ht="20.100000000000001" customHeight="1">
      <c r="A6" s="30"/>
      <c r="B6" s="33"/>
      <c r="C6" s="33"/>
      <c r="D6" s="33"/>
      <c r="E6" s="33"/>
      <c r="F6" s="33"/>
      <c r="G6" s="33"/>
      <c r="H6" s="29"/>
      <c r="I6" s="29"/>
      <c r="J6" s="29"/>
      <c r="K6" s="29"/>
      <c r="L6" s="29"/>
      <c r="M6" s="67" t="s">
        <v>28</v>
      </c>
      <c r="N6" s="66"/>
      <c r="O6" s="66"/>
      <c r="P6" s="66"/>
      <c r="Q6" s="66"/>
      <c r="R6" s="71">
        <f>基本情報設定シート!$C$3</f>
        <v>0</v>
      </c>
      <c r="S6" s="71"/>
      <c r="T6" s="71"/>
      <c r="U6" s="71"/>
      <c r="V6" s="71"/>
      <c r="W6" s="71"/>
      <c r="X6" s="71"/>
      <c r="Y6" s="71"/>
      <c r="Z6" s="71"/>
      <c r="AA6" s="71"/>
      <c r="AB6" s="71"/>
    </row>
    <row r="7" spans="1:32" ht="20.100000000000001" customHeight="1">
      <c r="A7" s="30"/>
      <c r="B7" s="33"/>
      <c r="C7" s="33"/>
      <c r="D7" s="33"/>
      <c r="E7" s="33"/>
      <c r="F7" s="33"/>
      <c r="G7" s="33"/>
      <c r="H7" s="29"/>
      <c r="I7" s="29"/>
      <c r="J7" s="29"/>
      <c r="K7" s="29"/>
      <c r="L7" s="29"/>
      <c r="M7" s="66"/>
      <c r="N7" s="66"/>
      <c r="O7" s="66"/>
      <c r="P7" s="66"/>
      <c r="Q7" s="66"/>
      <c r="R7" s="71" t="str">
        <f>基本情報設定シート!$C$4&amp;"　"&amp;基本情報設定シート!$C$5</f>
        <v>　</v>
      </c>
      <c r="S7" s="71"/>
      <c r="T7" s="71"/>
      <c r="U7" s="71"/>
      <c r="V7" s="71"/>
      <c r="W7" s="71"/>
      <c r="X7" s="71"/>
      <c r="Y7" s="71"/>
      <c r="Z7" s="71"/>
      <c r="AA7" s="71"/>
      <c r="AB7" s="71"/>
    </row>
    <row r="8" spans="1:32" s="240" customFormat="1" ht="60" customHeight="1">
      <c r="A8" s="35"/>
      <c r="B8" s="35" t="s">
        <v>172</v>
      </c>
      <c r="C8" s="35"/>
      <c r="D8" s="35"/>
      <c r="E8" s="35"/>
      <c r="F8" s="35"/>
      <c r="G8" s="35"/>
      <c r="H8" s="35"/>
      <c r="I8" s="35"/>
      <c r="J8" s="35"/>
      <c r="K8" s="35"/>
      <c r="L8" s="35"/>
      <c r="M8" s="35"/>
      <c r="N8" s="35"/>
      <c r="O8" s="35"/>
      <c r="P8" s="35"/>
      <c r="Q8" s="35"/>
      <c r="R8" s="35"/>
      <c r="S8" s="35"/>
      <c r="T8" s="35"/>
      <c r="U8" s="35"/>
      <c r="V8" s="35"/>
      <c r="W8" s="35"/>
      <c r="X8" s="35"/>
      <c r="Y8" s="35"/>
      <c r="Z8" s="35"/>
      <c r="AA8" s="35"/>
      <c r="AB8" s="35"/>
      <c r="AC8" s="240"/>
      <c r="AD8" s="214"/>
      <c r="AE8" s="261" t="s">
        <v>184</v>
      </c>
      <c r="AF8" s="264"/>
    </row>
    <row r="9" spans="1:32"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D9" s="260" t="s">
        <v>258</v>
      </c>
      <c r="AE9" s="262" t="s">
        <v>181</v>
      </c>
      <c r="AF9" s="262" t="s">
        <v>183</v>
      </c>
    </row>
    <row r="10" spans="1:32" s="27" customFormat="1" ht="39.950000000000003" customHeight="1">
      <c r="A10" s="28"/>
      <c r="B10" s="215" t="s">
        <v>24</v>
      </c>
      <c r="C10" s="215"/>
      <c r="D10" s="215"/>
      <c r="E10" s="215"/>
      <c r="F10" s="215"/>
      <c r="G10" s="215"/>
      <c r="H10" s="244" t="str">
        <f>IF($AE$10&lt;&gt;"",TEXT('(様式4号)着手届'!$H$10,"ggge年m月d日")&amp;CHAR(10)&amp;TEXT($AE$10,"ggge年m月d日"),TEXT('(様式4号)着手届'!$H$10,"ggge年m月d日"))</f>
        <v>明治33年1月0日</v>
      </c>
      <c r="I10" s="246"/>
      <c r="J10" s="246"/>
      <c r="K10" s="246"/>
      <c r="L10" s="247"/>
      <c r="M10" s="226" t="s">
        <v>11</v>
      </c>
      <c r="N10" s="227"/>
      <c r="O10" s="227"/>
      <c r="P10" s="227"/>
      <c r="Q10" s="230"/>
      <c r="R10" s="226" t="str">
        <f>IF($AF$10&lt;&gt;"",CONCATENATE('(様式4号)着手届'!R10,'(様式4号)着手届'!W10,'(様式4号)着手届'!Z10)&amp;CHAR(10)&amp;CONCATENATE("指令も産第",$AF$10,"号の2"),CONCATENATE('(様式4号)着手届'!R10,'(様式4号)着手届'!W10,'(様式4号)着手届'!Z10))</f>
        <v>指令も産第号</v>
      </c>
      <c r="S10" s="227"/>
      <c r="T10" s="227"/>
      <c r="U10" s="227"/>
      <c r="V10" s="227"/>
      <c r="W10" s="227"/>
      <c r="X10" s="227"/>
      <c r="Y10" s="227"/>
      <c r="Z10" s="227"/>
      <c r="AA10" s="230"/>
      <c r="AB10" s="28"/>
      <c r="AD10" s="260" t="s">
        <v>146</v>
      </c>
      <c r="AE10" s="263"/>
      <c r="AF10" s="265"/>
    </row>
    <row r="11" spans="1:32" s="27" customFormat="1" ht="20.100000000000001" customHeight="1">
      <c r="A11" s="28"/>
      <c r="B11" s="215" t="s">
        <v>6</v>
      </c>
      <c r="C11" s="215"/>
      <c r="D11" s="215"/>
      <c r="E11" s="215"/>
      <c r="F11" s="215"/>
      <c r="G11" s="243" t="e">
        <f>'(別記様式)交付申請書'!$F$10</f>
        <v>#NUM!</v>
      </c>
      <c r="H11" s="245"/>
      <c r="I11" s="245"/>
      <c r="J11" s="245"/>
      <c r="K11" s="245"/>
      <c r="L11" s="248"/>
      <c r="M11" s="226" t="s">
        <v>55</v>
      </c>
      <c r="N11" s="227"/>
      <c r="O11" s="227"/>
      <c r="P11" s="227"/>
      <c r="Q11" s="230"/>
      <c r="R11" s="234" t="str">
        <f>基本情報設定シート!$C$10</f>
        <v>松江市環境負荷軽減活動支援事業補助金</v>
      </c>
      <c r="S11" s="234"/>
      <c r="T11" s="234"/>
      <c r="U11" s="234"/>
      <c r="V11" s="234"/>
      <c r="W11" s="234"/>
      <c r="X11" s="234"/>
      <c r="Y11" s="234"/>
      <c r="Z11" s="234"/>
      <c r="AA11" s="238"/>
      <c r="AB11" s="28"/>
    </row>
    <row r="12" spans="1:32" s="27" customFormat="1" ht="20.100000000000001" customHeight="1">
      <c r="A12" s="28"/>
      <c r="B12" s="37" t="s">
        <v>54</v>
      </c>
      <c r="C12" s="40"/>
      <c r="D12" s="40"/>
      <c r="E12" s="40"/>
      <c r="F12" s="40"/>
      <c r="G12" s="40"/>
      <c r="H12" s="40"/>
      <c r="I12" s="40"/>
      <c r="J12" s="40"/>
      <c r="K12" s="40"/>
      <c r="L12" s="48"/>
      <c r="M12" s="51" t="str">
        <f>基本情報設定シート!$C$11</f>
        <v>脱炭素経営推進事業</v>
      </c>
      <c r="N12" s="59"/>
      <c r="O12" s="59"/>
      <c r="P12" s="59"/>
      <c r="Q12" s="59"/>
      <c r="R12" s="59"/>
      <c r="S12" s="59"/>
      <c r="T12" s="59"/>
      <c r="U12" s="59"/>
      <c r="V12" s="59"/>
      <c r="W12" s="59"/>
      <c r="X12" s="59"/>
      <c r="Y12" s="59"/>
      <c r="Z12" s="59"/>
      <c r="AA12" s="75"/>
      <c r="AB12" s="28"/>
    </row>
    <row r="13" spans="1:32" s="27" customFormat="1" ht="39.950000000000003" customHeight="1">
      <c r="A13" s="28"/>
      <c r="B13" s="37" t="s">
        <v>19</v>
      </c>
      <c r="C13" s="40"/>
      <c r="D13" s="40"/>
      <c r="E13" s="40"/>
      <c r="F13" s="40"/>
      <c r="G13" s="40"/>
      <c r="H13" s="40"/>
      <c r="I13" s="40"/>
      <c r="J13" s="40"/>
      <c r="K13" s="40"/>
      <c r="L13" s="48"/>
      <c r="M13" s="53">
        <f>'(別記様式)交付申請書'!$K$15</f>
        <v>0</v>
      </c>
      <c r="N13" s="61"/>
      <c r="O13" s="61"/>
      <c r="P13" s="61"/>
      <c r="Q13" s="61"/>
      <c r="R13" s="61"/>
      <c r="S13" s="61"/>
      <c r="T13" s="61"/>
      <c r="U13" s="61"/>
      <c r="V13" s="61"/>
      <c r="W13" s="61"/>
      <c r="X13" s="61"/>
      <c r="Y13" s="61"/>
      <c r="Z13" s="223" t="s">
        <v>20</v>
      </c>
      <c r="AA13" s="239"/>
      <c r="AB13" s="28"/>
    </row>
    <row r="14" spans="1:32" s="27" customFormat="1" ht="39.950000000000003" customHeight="1">
      <c r="A14" s="28"/>
      <c r="B14" s="37" t="s">
        <v>89</v>
      </c>
      <c r="C14" s="40"/>
      <c r="D14" s="40"/>
      <c r="E14" s="40"/>
      <c r="F14" s="40"/>
      <c r="G14" s="40"/>
      <c r="H14" s="40"/>
      <c r="I14" s="40"/>
      <c r="J14" s="40"/>
      <c r="K14" s="40"/>
      <c r="L14" s="48"/>
      <c r="M14" s="250" t="str">
        <f>IFERROR(IF($R$14&gt;0,"（増額）","（減額）"),"")</f>
        <v>（増額）</v>
      </c>
      <c r="N14" s="253"/>
      <c r="O14" s="253"/>
      <c r="P14" s="253"/>
      <c r="Q14" s="253"/>
      <c r="R14" s="256" t="str">
        <f>IFERROR($M$15-$M$13,"")</f>
        <v/>
      </c>
      <c r="S14" s="256"/>
      <c r="T14" s="256"/>
      <c r="U14" s="256"/>
      <c r="V14" s="256"/>
      <c r="W14" s="256"/>
      <c r="X14" s="256"/>
      <c r="Y14" s="256"/>
      <c r="Z14" s="223" t="s">
        <v>20</v>
      </c>
      <c r="AA14" s="239"/>
      <c r="AB14" s="28"/>
    </row>
    <row r="15" spans="1:32" s="27" customFormat="1" ht="39.950000000000003" customHeight="1">
      <c r="A15" s="28"/>
      <c r="B15" s="241" t="s">
        <v>90</v>
      </c>
      <c r="C15" s="242"/>
      <c r="D15" s="242"/>
      <c r="E15" s="242"/>
      <c r="F15" s="242"/>
      <c r="G15" s="242"/>
      <c r="H15" s="242"/>
      <c r="I15" s="242"/>
      <c r="J15" s="242"/>
      <c r="K15" s="242"/>
      <c r="L15" s="249"/>
      <c r="M15" s="53" t="str">
        <f>'(別紙2)変更事業計画書'!$K$53</f>
        <v/>
      </c>
      <c r="N15" s="61"/>
      <c r="O15" s="61"/>
      <c r="P15" s="61"/>
      <c r="Q15" s="61"/>
      <c r="R15" s="61"/>
      <c r="S15" s="61"/>
      <c r="T15" s="61"/>
      <c r="U15" s="61"/>
      <c r="V15" s="61"/>
      <c r="W15" s="61"/>
      <c r="X15" s="61"/>
      <c r="Y15" s="61"/>
      <c r="Z15" s="223" t="s">
        <v>20</v>
      </c>
      <c r="AA15" s="239"/>
      <c r="AB15" s="28"/>
    </row>
    <row r="16" spans="1:32" s="27" customFormat="1" ht="99.95" customHeight="1">
      <c r="A16" s="28"/>
      <c r="B16" s="216" t="s">
        <v>91</v>
      </c>
      <c r="C16" s="217"/>
      <c r="D16" s="217"/>
      <c r="E16" s="217"/>
      <c r="F16" s="217"/>
      <c r="G16" s="217"/>
      <c r="H16" s="217"/>
      <c r="I16" s="217"/>
      <c r="J16" s="217"/>
      <c r="K16" s="217"/>
      <c r="L16" s="219"/>
      <c r="M16" s="251"/>
      <c r="N16" s="254"/>
      <c r="O16" s="254"/>
      <c r="P16" s="254"/>
      <c r="Q16" s="254"/>
      <c r="R16" s="254"/>
      <c r="S16" s="254"/>
      <c r="T16" s="254"/>
      <c r="U16" s="254"/>
      <c r="V16" s="254"/>
      <c r="W16" s="254"/>
      <c r="X16" s="254"/>
      <c r="Y16" s="254"/>
      <c r="Z16" s="254"/>
      <c r="AA16" s="257"/>
      <c r="AB16" s="28"/>
    </row>
    <row r="17" spans="1:31" s="27" customFormat="1" ht="99.95" customHeight="1">
      <c r="A17" s="28"/>
      <c r="B17" s="216" t="s">
        <v>93</v>
      </c>
      <c r="C17" s="217"/>
      <c r="D17" s="217"/>
      <c r="E17" s="217"/>
      <c r="F17" s="217"/>
      <c r="G17" s="217"/>
      <c r="H17" s="217"/>
      <c r="I17" s="217"/>
      <c r="J17" s="217"/>
      <c r="K17" s="217"/>
      <c r="L17" s="219"/>
      <c r="M17" s="251"/>
      <c r="N17" s="254"/>
      <c r="O17" s="254"/>
      <c r="P17" s="254"/>
      <c r="Q17" s="254"/>
      <c r="R17" s="254"/>
      <c r="S17" s="254"/>
      <c r="T17" s="254"/>
      <c r="U17" s="254"/>
      <c r="V17" s="254"/>
      <c r="W17" s="254"/>
      <c r="X17" s="254"/>
      <c r="Y17" s="254"/>
      <c r="Z17" s="254"/>
      <c r="AA17" s="257"/>
      <c r="AB17" s="28"/>
    </row>
    <row r="18" spans="1:31" s="27" customFormat="1" ht="39.950000000000003" customHeight="1">
      <c r="A18" s="28"/>
      <c r="B18" s="37" t="s">
        <v>95</v>
      </c>
      <c r="C18" s="242"/>
      <c r="D18" s="242"/>
      <c r="E18" s="242"/>
      <c r="F18" s="242"/>
      <c r="G18" s="242"/>
      <c r="H18" s="242"/>
      <c r="I18" s="242"/>
      <c r="J18" s="242"/>
      <c r="K18" s="242"/>
      <c r="L18" s="249"/>
      <c r="M18" s="53" t="str">
        <f>'(別紙2)変更事業計画書'!$K$51</f>
        <v/>
      </c>
      <c r="N18" s="61"/>
      <c r="O18" s="61"/>
      <c r="P18" s="61"/>
      <c r="Q18" s="61"/>
      <c r="R18" s="61"/>
      <c r="S18" s="61"/>
      <c r="T18" s="61"/>
      <c r="U18" s="61"/>
      <c r="V18" s="61"/>
      <c r="W18" s="61"/>
      <c r="X18" s="61"/>
      <c r="Y18" s="61"/>
      <c r="Z18" s="223" t="s">
        <v>20</v>
      </c>
      <c r="AA18" s="239"/>
      <c r="AB18" s="28"/>
    </row>
    <row r="19" spans="1:31" s="27" customFormat="1" ht="20.100000000000001" customHeight="1">
      <c r="A19" s="28"/>
      <c r="B19" s="36" t="s">
        <v>48</v>
      </c>
      <c r="C19" s="39"/>
      <c r="D19" s="39"/>
      <c r="E19" s="39"/>
      <c r="F19" s="39"/>
      <c r="G19" s="39"/>
      <c r="H19" s="39"/>
      <c r="I19" s="39"/>
      <c r="J19" s="39"/>
      <c r="K19" s="39"/>
      <c r="L19" s="43"/>
      <c r="M19" s="252" t="s">
        <v>171</v>
      </c>
      <c r="N19" s="255"/>
      <c r="O19" s="255"/>
      <c r="P19" s="255"/>
      <c r="Q19" s="255"/>
      <c r="R19" s="255"/>
      <c r="S19" s="255"/>
      <c r="T19" s="255"/>
      <c r="U19" s="255"/>
      <c r="V19" s="255"/>
      <c r="W19" s="255"/>
      <c r="X19" s="255"/>
      <c r="Y19" s="255"/>
      <c r="Z19" s="255"/>
      <c r="AA19" s="258"/>
      <c r="AB19" s="28"/>
    </row>
    <row r="20" spans="1:31" ht="20.100000000000001" customHeight="1">
      <c r="A20" s="33"/>
      <c r="B20" s="33"/>
      <c r="C20" s="33"/>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33"/>
      <c r="AC20" s="27"/>
      <c r="AD20" s="27"/>
      <c r="AE20" s="27"/>
    </row>
    <row r="21" spans="1:31" ht="18.75" customHeight="1">
      <c r="AC21" s="27"/>
      <c r="AD21" s="27"/>
      <c r="AE21" s="27"/>
    </row>
    <row r="22" spans="1:31" ht="18.75" customHeight="1">
      <c r="AC22" s="27"/>
      <c r="AD22" s="27"/>
      <c r="AE22" s="27"/>
    </row>
    <row r="23" spans="1:31" ht="18.75" customHeight="1">
      <c r="AC23" s="27"/>
      <c r="AD23" s="27"/>
      <c r="AE23" s="27"/>
    </row>
    <row r="24" spans="1:31" ht="18.75" customHeight="1">
      <c r="AC24" s="27"/>
      <c r="AD24" s="27"/>
      <c r="AE24" s="27"/>
    </row>
  </sheetData>
  <sheetProtection password="CA99" sheet="1" scenarios="1" formatCells="0" formatRows="0"/>
  <customSheetViews>
    <customSheetView guid="{43050D9F-831B-4AF3-8E5E-9303BB21A858}" showPageBreaks="1" printArea="1" view="pageBreakPreview">
      <selection activeCell="M9" sqref="M9:Q10"/>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42">
    <mergeCell ref="B1:AB1"/>
    <mergeCell ref="A2:AB2"/>
    <mergeCell ref="U3:AA3"/>
    <mergeCell ref="B4:I4"/>
    <mergeCell ref="M5:Q5"/>
    <mergeCell ref="R5:AB5"/>
    <mergeCell ref="R6:AB6"/>
    <mergeCell ref="R7:AB7"/>
    <mergeCell ref="B8:AA8"/>
    <mergeCell ref="AE8:AF8"/>
    <mergeCell ref="A9:AB9"/>
    <mergeCell ref="B10:G10"/>
    <mergeCell ref="H10:L10"/>
    <mergeCell ref="M10:Q10"/>
    <mergeCell ref="R10:AA10"/>
    <mergeCell ref="B11:F11"/>
    <mergeCell ref="G11:L11"/>
    <mergeCell ref="M11:Q11"/>
    <mergeCell ref="R11:AA11"/>
    <mergeCell ref="B12:L12"/>
    <mergeCell ref="M12:AA12"/>
    <mergeCell ref="B13:L13"/>
    <mergeCell ref="M13:Y13"/>
    <mergeCell ref="Z13:AA13"/>
    <mergeCell ref="B14:L14"/>
    <mergeCell ref="M14:Q14"/>
    <mergeCell ref="R14:Y14"/>
    <mergeCell ref="Z14:AA14"/>
    <mergeCell ref="B15:L15"/>
    <mergeCell ref="M15:Y15"/>
    <mergeCell ref="Z15:AA15"/>
    <mergeCell ref="B16:L16"/>
    <mergeCell ref="M16:AA16"/>
    <mergeCell ref="B17:L17"/>
    <mergeCell ref="M17:AA17"/>
    <mergeCell ref="B18:L18"/>
    <mergeCell ref="M18:Y18"/>
    <mergeCell ref="Z18:AA18"/>
    <mergeCell ref="B19:L19"/>
    <mergeCell ref="M19:AA19"/>
    <mergeCell ref="H5:L7"/>
    <mergeCell ref="M6:Q7"/>
  </mergeCells>
  <phoneticPr fontId="3"/>
  <dataValidations count="4">
    <dataValidation allowBlank="1" showDropDown="0" showInputMessage="1" showErrorMessage="1" prompt="申請日を入力してください。_x000a_「2025/4/1」のように入力してください。_x000a_自動で和暦表記になります。" sqref="U3:AA3"/>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U59"/>
  <sheetViews>
    <sheetView view="pageBreakPreview" zoomScaleSheetLayoutView="100" workbookViewId="0">
      <selection activeCell="E13" sqref="E13:M13"/>
    </sheetView>
  </sheetViews>
  <sheetFormatPr defaultRowHeight="18.75"/>
  <cols>
    <col min="1" max="1" width="13.625" style="83" customWidth="1"/>
    <col min="2" max="2" width="2.625" style="83" customWidth="1"/>
    <col min="3" max="4" width="8.625" style="84" customWidth="1"/>
    <col min="5" max="12" width="6.625" style="83" customWidth="1"/>
    <col min="13" max="13" width="2.625" style="83" customWidth="1"/>
    <col min="14" max="14" width="9" style="6" hidden="1" customWidth="1"/>
    <col min="15" max="16384" width="9" style="6" customWidth="1"/>
  </cols>
  <sheetData>
    <row r="1" spans="1:21">
      <c r="A1" s="86" t="s">
        <v>242</v>
      </c>
      <c r="B1" s="86"/>
      <c r="C1" s="29"/>
      <c r="D1" s="29"/>
      <c r="E1" s="86"/>
      <c r="F1" s="86"/>
      <c r="G1" s="86"/>
      <c r="H1" s="86"/>
      <c r="I1" s="86"/>
      <c r="J1" s="86"/>
      <c r="K1" s="86"/>
      <c r="L1" s="86"/>
      <c r="M1" s="86"/>
    </row>
    <row r="2" spans="1:21" ht="30" customHeight="1">
      <c r="A2" s="87" t="str">
        <f>基本情報設定シート!$C$10&amp;"　変更事業計画書"</f>
        <v>松江市環境負荷軽減活動支援事業補助金　変更事業計画書</v>
      </c>
      <c r="B2" s="87"/>
      <c r="C2" s="87"/>
      <c r="D2" s="87"/>
      <c r="E2" s="87"/>
      <c r="F2" s="87"/>
      <c r="G2" s="87"/>
      <c r="H2" s="87"/>
      <c r="I2" s="87"/>
      <c r="J2" s="87"/>
      <c r="K2" s="87"/>
      <c r="L2" s="87"/>
      <c r="M2" s="87"/>
    </row>
    <row r="3" spans="1:21" s="85" customFormat="1" ht="18.75" customHeight="1">
      <c r="A3" s="88" t="s">
        <v>191</v>
      </c>
      <c r="B3" s="100" t="s">
        <v>8</v>
      </c>
      <c r="C3" s="100"/>
      <c r="D3" s="100"/>
      <c r="E3" s="131">
        <f>基本情報設定シート!$C$3</f>
        <v>0</v>
      </c>
      <c r="F3" s="131"/>
      <c r="G3" s="131"/>
      <c r="H3" s="131"/>
      <c r="I3" s="131"/>
      <c r="J3" s="131"/>
      <c r="K3" s="131"/>
      <c r="L3" s="131"/>
      <c r="M3" s="195"/>
      <c r="N3" s="6"/>
      <c r="O3" s="6"/>
      <c r="P3" s="6"/>
      <c r="Q3" s="6"/>
      <c r="R3" s="6"/>
      <c r="S3" s="6"/>
      <c r="T3" s="6"/>
      <c r="U3" s="6"/>
    </row>
    <row r="4" spans="1:21" s="85" customFormat="1" ht="18.75" customHeight="1">
      <c r="A4" s="89"/>
      <c r="B4" s="101" t="s">
        <v>192</v>
      </c>
      <c r="C4" s="101"/>
      <c r="D4" s="101"/>
      <c r="E4" s="132" t="str">
        <f>基本情報設定シート!$C$4&amp;"　"&amp;基本情報設定シート!$C$5</f>
        <v>　</v>
      </c>
      <c r="F4" s="132"/>
      <c r="G4" s="132"/>
      <c r="H4" s="132"/>
      <c r="I4" s="132"/>
      <c r="J4" s="132"/>
      <c r="K4" s="132"/>
      <c r="L4" s="132"/>
      <c r="M4" s="196"/>
      <c r="N4" s="6"/>
      <c r="O4" s="6"/>
      <c r="P4" s="6"/>
      <c r="Q4" s="6"/>
      <c r="R4" s="6"/>
      <c r="S4" s="6"/>
      <c r="T4" s="6"/>
      <c r="U4" s="6"/>
    </row>
    <row r="5" spans="1:21" s="85" customFormat="1" ht="18.75" customHeight="1">
      <c r="A5" s="89"/>
      <c r="B5" s="102" t="s">
        <v>27</v>
      </c>
      <c r="C5" s="113"/>
      <c r="D5" s="124"/>
      <c r="E5" s="133" t="str">
        <f>'(別紙1)事業計画書'!$E$5</f>
        <v>〒-</v>
      </c>
      <c r="F5" s="153"/>
      <c r="G5" s="153"/>
      <c r="H5" s="153"/>
      <c r="I5" s="153"/>
      <c r="J5" s="153"/>
      <c r="K5" s="153"/>
      <c r="L5" s="153"/>
      <c r="M5" s="197"/>
      <c r="N5" s="6"/>
      <c r="O5" s="6"/>
      <c r="P5" s="6"/>
      <c r="Q5" s="6"/>
      <c r="R5" s="6"/>
      <c r="S5" s="6"/>
      <c r="T5" s="6"/>
      <c r="U5" s="6"/>
    </row>
    <row r="6" spans="1:21" s="85" customFormat="1">
      <c r="A6" s="89"/>
      <c r="B6" s="103"/>
      <c r="C6" s="114"/>
      <c r="D6" s="125"/>
      <c r="E6" s="134">
        <f>基本情報設定シート!$C$9</f>
        <v>0</v>
      </c>
      <c r="F6" s="154"/>
      <c r="G6" s="154"/>
      <c r="H6" s="154"/>
      <c r="I6" s="154"/>
      <c r="J6" s="154"/>
      <c r="K6" s="154"/>
      <c r="L6" s="154"/>
      <c r="M6" s="198"/>
      <c r="N6" s="6"/>
      <c r="O6" s="6"/>
      <c r="P6" s="6"/>
      <c r="Q6" s="6"/>
      <c r="R6" s="6"/>
      <c r="S6" s="6"/>
      <c r="T6" s="6"/>
      <c r="U6" s="6"/>
    </row>
    <row r="7" spans="1:21" s="85" customFormat="1" ht="18.75" customHeight="1">
      <c r="A7" s="89"/>
      <c r="B7" s="101" t="s">
        <v>193</v>
      </c>
      <c r="C7" s="101"/>
      <c r="D7" s="101"/>
      <c r="E7" s="135" t="s">
        <v>195</v>
      </c>
      <c r="F7" s="297" t="str">
        <f>'(別紙1)事業計画書'!$F$7</f>
        <v>製造業</v>
      </c>
      <c r="G7" s="297"/>
      <c r="H7" s="174" t="s">
        <v>182</v>
      </c>
      <c r="I7" s="309">
        <f>'(別紙1)事業計画書'!$I$7</f>
        <v>0</v>
      </c>
      <c r="J7" s="309"/>
      <c r="K7" s="309"/>
      <c r="L7" s="309"/>
      <c r="M7" s="321"/>
      <c r="N7" s="6"/>
      <c r="O7" s="6"/>
      <c r="P7" s="6"/>
      <c r="Q7" s="6"/>
      <c r="R7" s="6"/>
      <c r="S7" s="6"/>
      <c r="T7" s="6"/>
      <c r="U7" s="6"/>
    </row>
    <row r="8" spans="1:21" s="85" customFormat="1" ht="24.95" customHeight="1">
      <c r="A8" s="89"/>
      <c r="B8" s="101"/>
      <c r="C8" s="101"/>
      <c r="D8" s="101"/>
      <c r="E8" s="136" t="s">
        <v>198</v>
      </c>
      <c r="F8" s="156"/>
      <c r="G8" s="156"/>
      <c r="H8" s="156"/>
      <c r="I8" s="156"/>
      <c r="J8" s="156"/>
      <c r="K8" s="156"/>
      <c r="L8" s="156"/>
      <c r="M8" s="200"/>
      <c r="N8" s="6"/>
      <c r="O8" s="6"/>
      <c r="P8" s="6"/>
      <c r="Q8" s="6"/>
      <c r="R8" s="6"/>
      <c r="S8" s="6"/>
      <c r="T8" s="6"/>
      <c r="U8" s="6"/>
    </row>
    <row r="9" spans="1:21" s="85" customFormat="1" ht="60" customHeight="1">
      <c r="A9" s="89"/>
      <c r="B9" s="101" t="s">
        <v>199</v>
      </c>
      <c r="C9" s="101"/>
      <c r="D9" s="101"/>
      <c r="E9" s="289">
        <f>'(別紙1)事業計画書'!$E$9</f>
        <v>0</v>
      </c>
      <c r="F9" s="298"/>
      <c r="G9" s="298"/>
      <c r="H9" s="298"/>
      <c r="I9" s="298"/>
      <c r="J9" s="298"/>
      <c r="K9" s="298"/>
      <c r="L9" s="298"/>
      <c r="M9" s="322"/>
      <c r="N9" s="6"/>
      <c r="O9" s="6"/>
      <c r="P9" s="6"/>
      <c r="Q9" s="6"/>
      <c r="R9" s="6"/>
      <c r="S9" s="6"/>
      <c r="T9" s="6"/>
      <c r="U9" s="6"/>
    </row>
    <row r="10" spans="1:21" s="85" customFormat="1" ht="18.75" customHeight="1">
      <c r="A10" s="89"/>
      <c r="B10" s="101" t="s">
        <v>200</v>
      </c>
      <c r="C10" s="101"/>
      <c r="D10" s="101"/>
      <c r="E10" s="290">
        <f>'(別紙1)事業計画書'!$E$10</f>
        <v>0</v>
      </c>
      <c r="F10" s="299"/>
      <c r="G10" s="299"/>
      <c r="H10" s="175" t="s">
        <v>9</v>
      </c>
      <c r="I10" s="178" t="s">
        <v>16</v>
      </c>
      <c r="J10" s="178"/>
      <c r="K10" s="312">
        <f>'(別紙1)事業計画書'!$K$10</f>
        <v>0</v>
      </c>
      <c r="L10" s="312"/>
      <c r="M10" s="202" t="s">
        <v>158</v>
      </c>
      <c r="N10" s="6"/>
      <c r="O10" s="6"/>
      <c r="P10" s="6"/>
      <c r="Q10" s="6"/>
      <c r="R10" s="6"/>
      <c r="S10" s="6"/>
      <c r="T10" s="6"/>
      <c r="U10" s="6"/>
    </row>
    <row r="11" spans="1:21" s="85" customFormat="1" ht="19.5">
      <c r="A11" s="90"/>
      <c r="B11" s="104" t="s">
        <v>202</v>
      </c>
      <c r="C11" s="104"/>
      <c r="D11" s="104"/>
      <c r="E11" s="291">
        <f>'(別紙1)事業計画書'!$E$11</f>
        <v>0</v>
      </c>
      <c r="F11" s="300"/>
      <c r="G11" s="300"/>
      <c r="H11" s="300"/>
      <c r="I11" s="179" t="s">
        <v>203</v>
      </c>
      <c r="J11" s="310">
        <f>'(別紙1)事業計画書'!$J$11</f>
        <v>0</v>
      </c>
      <c r="K11" s="310"/>
      <c r="L11" s="310"/>
      <c r="M11" s="203" t="s">
        <v>156</v>
      </c>
      <c r="N11" s="6"/>
      <c r="O11" s="6"/>
      <c r="P11" s="6"/>
      <c r="Q11" s="6"/>
      <c r="R11" s="6"/>
      <c r="S11" s="6"/>
      <c r="T11" s="6"/>
      <c r="U11" s="6"/>
    </row>
    <row r="12" spans="1:21" s="85" customFormat="1" ht="18.75" customHeight="1">
      <c r="A12" s="266" t="s">
        <v>288</v>
      </c>
      <c r="B12" s="105" t="s">
        <v>280</v>
      </c>
      <c r="C12" s="105"/>
      <c r="D12" s="105"/>
      <c r="E12" s="140" t="str">
        <f>基本情報設定シート!$C$11</f>
        <v>脱炭素経営推進事業</v>
      </c>
      <c r="F12" s="160"/>
      <c r="G12" s="160"/>
      <c r="H12" s="160"/>
      <c r="I12" s="160"/>
      <c r="J12" s="160"/>
      <c r="K12" s="160"/>
      <c r="L12" s="160"/>
      <c r="M12" s="204"/>
      <c r="N12" s="6"/>
      <c r="O12" s="6"/>
      <c r="P12" s="6"/>
      <c r="Q12" s="6"/>
      <c r="R12" s="6"/>
      <c r="S12" s="6"/>
      <c r="T12" s="6"/>
      <c r="U12" s="6"/>
    </row>
    <row r="13" spans="1:21" s="85" customFormat="1" ht="20.100000000000001" customHeight="1">
      <c r="A13" s="267"/>
      <c r="B13" s="106" t="s">
        <v>113</v>
      </c>
      <c r="C13" s="106"/>
      <c r="D13" s="106"/>
      <c r="E13" s="141"/>
      <c r="F13" s="161"/>
      <c r="G13" s="161"/>
      <c r="H13" s="161"/>
      <c r="I13" s="161"/>
      <c r="J13" s="161"/>
      <c r="K13" s="161"/>
      <c r="L13" s="161"/>
      <c r="M13" s="205"/>
      <c r="N13" s="6"/>
      <c r="O13" s="6"/>
      <c r="P13" s="6"/>
      <c r="Q13" s="6"/>
      <c r="R13" s="6"/>
      <c r="S13" s="6"/>
      <c r="T13" s="6"/>
      <c r="U13" s="6"/>
    </row>
    <row r="14" spans="1:21" s="85" customFormat="1" ht="120" customHeight="1">
      <c r="A14" s="267"/>
      <c r="B14" s="106" t="s">
        <v>281</v>
      </c>
      <c r="C14" s="106"/>
      <c r="D14" s="106"/>
      <c r="E14" s="137"/>
      <c r="F14" s="157"/>
      <c r="G14" s="157"/>
      <c r="H14" s="157"/>
      <c r="I14" s="157"/>
      <c r="J14" s="157"/>
      <c r="K14" s="157"/>
      <c r="L14" s="157"/>
      <c r="M14" s="201"/>
      <c r="N14" s="6"/>
      <c r="O14" s="6"/>
      <c r="P14" s="6"/>
      <c r="Q14" s="6"/>
      <c r="R14" s="6"/>
      <c r="S14" s="6"/>
      <c r="T14" s="6"/>
      <c r="U14" s="6"/>
    </row>
    <row r="15" spans="1:21" s="85" customFormat="1" ht="120" customHeight="1">
      <c r="A15" s="267"/>
      <c r="B15" s="106" t="s">
        <v>267</v>
      </c>
      <c r="C15" s="106"/>
      <c r="D15" s="106"/>
      <c r="E15" s="142"/>
      <c r="F15" s="162"/>
      <c r="G15" s="162"/>
      <c r="H15" s="162"/>
      <c r="I15" s="162"/>
      <c r="J15" s="162"/>
      <c r="K15" s="162"/>
      <c r="L15" s="162"/>
      <c r="M15" s="206"/>
      <c r="N15" s="6"/>
      <c r="O15" s="6"/>
      <c r="P15" s="6"/>
      <c r="Q15" s="6"/>
      <c r="R15" s="6"/>
      <c r="S15" s="6"/>
      <c r="T15" s="6"/>
      <c r="U15" s="6"/>
    </row>
    <row r="16" spans="1:21" s="85" customFormat="1" ht="39.950000000000003" customHeight="1">
      <c r="A16" s="267"/>
      <c r="B16" s="106" t="s">
        <v>244</v>
      </c>
      <c r="C16" s="106"/>
      <c r="D16" s="106"/>
      <c r="E16" s="143" t="s">
        <v>282</v>
      </c>
      <c r="F16" s="163"/>
      <c r="G16" s="163"/>
      <c r="H16" s="163"/>
      <c r="I16" s="163"/>
      <c r="J16" s="163"/>
      <c r="K16" s="163"/>
      <c r="L16" s="163"/>
      <c r="M16" s="207"/>
      <c r="N16" s="6"/>
      <c r="O16" s="6"/>
      <c r="P16" s="6"/>
      <c r="Q16" s="6"/>
      <c r="R16" s="6"/>
      <c r="S16" s="6"/>
      <c r="T16" s="6"/>
      <c r="U16" s="6"/>
    </row>
    <row r="17" spans="1:21" s="85" customFormat="1" ht="120" customHeight="1">
      <c r="A17" s="268"/>
      <c r="B17" s="107"/>
      <c r="C17" s="107"/>
      <c r="D17" s="107"/>
      <c r="E17" s="144"/>
      <c r="F17" s="164"/>
      <c r="G17" s="164"/>
      <c r="H17" s="164"/>
      <c r="I17" s="164"/>
      <c r="J17" s="164"/>
      <c r="K17" s="164"/>
      <c r="L17" s="164"/>
      <c r="M17" s="208"/>
      <c r="N17" s="6"/>
      <c r="O17" s="6"/>
      <c r="P17" s="6"/>
      <c r="Q17" s="6"/>
      <c r="R17" s="6"/>
      <c r="S17" s="6"/>
      <c r="T17" s="6"/>
      <c r="U17" s="6"/>
    </row>
    <row r="18" spans="1:21" s="85" customFormat="1">
      <c r="A18" s="269" t="s">
        <v>204</v>
      </c>
      <c r="B18" s="108"/>
      <c r="C18" s="115" t="s">
        <v>205</v>
      </c>
      <c r="D18" s="126"/>
      <c r="E18" s="145"/>
      <c r="F18" s="145"/>
      <c r="G18" s="145"/>
      <c r="H18" s="145"/>
      <c r="I18" s="145"/>
      <c r="J18" s="145"/>
      <c r="K18" s="145"/>
      <c r="L18" s="191" t="s">
        <v>206</v>
      </c>
      <c r="M18" s="209"/>
      <c r="N18" s="6"/>
      <c r="O18" s="6"/>
      <c r="P18" s="6"/>
      <c r="Q18" s="6"/>
      <c r="R18" s="6"/>
      <c r="S18" s="6"/>
      <c r="T18" s="6"/>
      <c r="U18" s="6"/>
    </row>
    <row r="19" spans="1:21" s="85" customFormat="1">
      <c r="A19" s="270"/>
      <c r="B19" s="109"/>
      <c r="C19" s="118"/>
      <c r="D19" s="117"/>
      <c r="E19" s="146"/>
      <c r="F19" s="146"/>
      <c r="G19" s="146"/>
      <c r="H19" s="146"/>
      <c r="I19" s="146"/>
      <c r="J19" s="146"/>
      <c r="K19" s="146"/>
      <c r="L19" s="192" t="s">
        <v>211</v>
      </c>
      <c r="M19" s="210"/>
      <c r="N19" s="6"/>
      <c r="O19" s="6"/>
      <c r="P19" s="6"/>
      <c r="Q19" s="6"/>
      <c r="R19" s="6"/>
      <c r="S19" s="6"/>
      <c r="T19" s="6"/>
      <c r="U19" s="6"/>
    </row>
    <row r="20" spans="1:21" s="85" customFormat="1">
      <c r="A20" s="271"/>
      <c r="B20" s="109"/>
      <c r="C20" s="101" t="s">
        <v>207</v>
      </c>
      <c r="D20" s="101" t="s">
        <v>15</v>
      </c>
      <c r="E20" s="101"/>
      <c r="F20" s="165" t="s">
        <v>208</v>
      </c>
      <c r="G20" s="165"/>
      <c r="H20" s="165"/>
      <c r="I20" s="165"/>
      <c r="J20" s="165"/>
      <c r="K20" s="165"/>
      <c r="L20" s="165"/>
      <c r="M20" s="210"/>
      <c r="N20" s="6"/>
      <c r="O20" s="6"/>
      <c r="P20" s="6"/>
      <c r="Q20" s="6"/>
      <c r="R20" s="6"/>
      <c r="S20" s="6"/>
      <c r="T20" s="6"/>
      <c r="U20" s="6"/>
    </row>
    <row r="21" spans="1:21" s="85" customFormat="1">
      <c r="A21" s="271"/>
      <c r="B21" s="109"/>
      <c r="C21" s="274" t="s">
        <v>80</v>
      </c>
      <c r="D21" s="282">
        <f>D27-SUM(D23,D25)</f>
        <v>0</v>
      </c>
      <c r="E21" s="292"/>
      <c r="F21" s="301"/>
      <c r="G21" s="306"/>
      <c r="H21" s="306"/>
      <c r="I21" s="306"/>
      <c r="J21" s="306"/>
      <c r="K21" s="306"/>
      <c r="L21" s="316"/>
      <c r="M21" s="210"/>
      <c r="N21" s="6"/>
      <c r="O21" s="6"/>
      <c r="P21" s="6"/>
      <c r="Q21" s="6"/>
      <c r="R21" s="6"/>
      <c r="S21" s="6"/>
      <c r="T21" s="6"/>
      <c r="U21" s="6"/>
    </row>
    <row r="22" spans="1:21" s="85" customFormat="1">
      <c r="A22" s="271"/>
      <c r="B22" s="109"/>
      <c r="C22" s="275"/>
      <c r="D22" s="283" t="str">
        <f>IF($D$24="","",SUM($D$28,-D26,-D24))</f>
        <v/>
      </c>
      <c r="E22" s="293"/>
      <c r="F22" s="301"/>
      <c r="G22" s="306"/>
      <c r="H22" s="306"/>
      <c r="I22" s="306"/>
      <c r="J22" s="306"/>
      <c r="K22" s="306"/>
      <c r="L22" s="316"/>
      <c r="M22" s="210"/>
      <c r="N22" s="6"/>
      <c r="O22" s="6"/>
      <c r="P22" s="6"/>
      <c r="Q22" s="6"/>
      <c r="R22" s="6"/>
      <c r="S22" s="6"/>
      <c r="T22" s="6"/>
      <c r="U22" s="6"/>
    </row>
    <row r="23" spans="1:21" s="85" customFormat="1">
      <c r="A23" s="271"/>
      <c r="B23" s="109"/>
      <c r="C23" s="276" t="s">
        <v>209</v>
      </c>
      <c r="D23" s="282">
        <f>$K$52</f>
        <v>0</v>
      </c>
      <c r="E23" s="292"/>
      <c r="F23" s="302" t="str">
        <f>基本情報設定シート!$C$10</f>
        <v>松江市環境負荷軽減活動支援事業補助金</v>
      </c>
      <c r="G23" s="307"/>
      <c r="H23" s="307"/>
      <c r="I23" s="307"/>
      <c r="J23" s="307"/>
      <c r="K23" s="307"/>
      <c r="L23" s="317"/>
      <c r="M23" s="210"/>
      <c r="N23" s="6"/>
      <c r="O23" s="6"/>
      <c r="P23" s="6"/>
      <c r="Q23" s="6"/>
      <c r="R23" s="6"/>
      <c r="S23" s="6"/>
      <c r="T23" s="6"/>
      <c r="U23" s="6"/>
    </row>
    <row r="24" spans="1:21" s="85" customFormat="1">
      <c r="A24" s="271"/>
      <c r="B24" s="109"/>
      <c r="C24" s="277"/>
      <c r="D24" s="284" t="str">
        <f>IF($K$53="","",$K$53)</f>
        <v/>
      </c>
      <c r="E24" s="294"/>
      <c r="F24" s="301"/>
      <c r="G24" s="306"/>
      <c r="H24" s="306"/>
      <c r="I24" s="306"/>
      <c r="J24" s="306"/>
      <c r="K24" s="306"/>
      <c r="L24" s="316"/>
      <c r="M24" s="210"/>
      <c r="N24" s="6"/>
      <c r="O24" s="6"/>
      <c r="P24" s="6"/>
      <c r="Q24" s="6"/>
      <c r="R24" s="6"/>
      <c r="S24" s="6"/>
      <c r="T24" s="6"/>
      <c r="U24" s="6"/>
    </row>
    <row r="25" spans="1:21" s="85" customFormat="1">
      <c r="A25" s="271"/>
      <c r="B25" s="109"/>
      <c r="C25" s="276" t="s">
        <v>210</v>
      </c>
      <c r="D25" s="282">
        <f>'(別紙1)事業計画書'!$D$22</f>
        <v>0</v>
      </c>
      <c r="E25" s="292"/>
      <c r="F25" s="301"/>
      <c r="G25" s="306"/>
      <c r="H25" s="306"/>
      <c r="I25" s="306"/>
      <c r="J25" s="306"/>
      <c r="K25" s="306"/>
      <c r="L25" s="316"/>
      <c r="M25" s="210"/>
      <c r="N25" s="6"/>
      <c r="O25" s="6"/>
      <c r="P25" s="6"/>
      <c r="Q25" s="6"/>
      <c r="R25" s="6"/>
      <c r="S25" s="6"/>
      <c r="T25" s="6"/>
      <c r="U25" s="6"/>
    </row>
    <row r="26" spans="1:21" s="85" customFormat="1">
      <c r="A26" s="271"/>
      <c r="B26" s="109"/>
      <c r="C26" s="277"/>
      <c r="D26" s="285"/>
      <c r="E26" s="295"/>
      <c r="F26" s="303"/>
      <c r="G26" s="308"/>
      <c r="H26" s="308"/>
      <c r="I26" s="308"/>
      <c r="J26" s="308"/>
      <c r="K26" s="308"/>
      <c r="L26" s="318"/>
      <c r="M26" s="210"/>
      <c r="N26" s="6"/>
      <c r="O26" s="6"/>
      <c r="P26" s="6"/>
      <c r="Q26" s="6"/>
      <c r="R26" s="6"/>
      <c r="S26" s="6"/>
      <c r="T26" s="6"/>
      <c r="U26" s="6"/>
    </row>
    <row r="27" spans="1:21" s="85" customFormat="1">
      <c r="A27" s="271"/>
      <c r="B27" s="109"/>
      <c r="C27" s="101" t="s">
        <v>212</v>
      </c>
      <c r="D27" s="286">
        <f>E50</f>
        <v>0</v>
      </c>
      <c r="E27" s="286"/>
      <c r="F27" s="166"/>
      <c r="G27" s="166"/>
      <c r="H27" s="166"/>
      <c r="I27" s="166"/>
      <c r="J27" s="166"/>
      <c r="K27" s="166"/>
      <c r="L27" s="166"/>
      <c r="M27" s="210"/>
      <c r="N27" s="6"/>
      <c r="O27" s="6"/>
      <c r="P27" s="6"/>
      <c r="Q27" s="6"/>
      <c r="R27" s="6"/>
      <c r="S27" s="6"/>
      <c r="T27" s="6"/>
      <c r="U27" s="6"/>
    </row>
    <row r="28" spans="1:21" s="85" customFormat="1">
      <c r="A28" s="271"/>
      <c r="B28" s="109"/>
      <c r="C28" s="101"/>
      <c r="D28" s="127" t="str">
        <f>IF($D$24="","",$E$51)</f>
        <v/>
      </c>
      <c r="E28" s="127"/>
      <c r="F28" s="304"/>
      <c r="G28" s="304"/>
      <c r="H28" s="304"/>
      <c r="I28" s="304"/>
      <c r="J28" s="304"/>
      <c r="K28" s="304"/>
      <c r="L28" s="304"/>
      <c r="M28" s="210"/>
      <c r="N28" s="6"/>
      <c r="O28" s="6"/>
      <c r="P28" s="6"/>
      <c r="Q28" s="6"/>
      <c r="R28" s="6"/>
      <c r="S28" s="6"/>
      <c r="T28" s="6"/>
      <c r="U28" s="6"/>
    </row>
    <row r="29" spans="1:21" s="85" customFormat="1">
      <c r="A29" s="271"/>
      <c r="B29" s="109"/>
      <c r="C29" s="278"/>
      <c r="D29" s="117"/>
      <c r="E29" s="117"/>
      <c r="F29" s="146"/>
      <c r="G29" s="146"/>
      <c r="H29" s="146"/>
      <c r="I29" s="146"/>
      <c r="J29" s="146"/>
      <c r="K29" s="146"/>
      <c r="L29" s="146"/>
      <c r="M29" s="210"/>
      <c r="N29" s="6"/>
      <c r="O29" s="6"/>
      <c r="P29" s="6"/>
      <c r="Q29" s="6"/>
      <c r="R29" s="6"/>
      <c r="S29" s="6"/>
      <c r="T29" s="6"/>
      <c r="U29" s="6"/>
    </row>
    <row r="30" spans="1:21" s="85" customFormat="1">
      <c r="A30" s="271"/>
      <c r="B30" s="109"/>
      <c r="C30" s="118" t="s">
        <v>34</v>
      </c>
      <c r="D30" s="117"/>
      <c r="E30" s="146"/>
      <c r="F30" s="146"/>
      <c r="G30" s="146"/>
      <c r="H30" s="146"/>
      <c r="I30" s="146"/>
      <c r="J30" s="146"/>
      <c r="K30" s="146"/>
      <c r="L30" s="192" t="s">
        <v>206</v>
      </c>
      <c r="M30" s="210"/>
      <c r="N30" s="6"/>
      <c r="O30" s="6"/>
      <c r="P30" s="6"/>
      <c r="Q30" s="6"/>
      <c r="R30" s="6"/>
      <c r="S30" s="6"/>
      <c r="T30" s="6"/>
      <c r="U30" s="6"/>
    </row>
    <row r="31" spans="1:21" s="85" customFormat="1">
      <c r="A31" s="271"/>
      <c r="B31" s="109"/>
      <c r="C31" s="118"/>
      <c r="D31" s="117"/>
      <c r="E31" s="146"/>
      <c r="F31" s="146"/>
      <c r="G31" s="146"/>
      <c r="H31" s="146"/>
      <c r="I31" s="146"/>
      <c r="J31" s="146"/>
      <c r="K31" s="146"/>
      <c r="L31" s="192" t="s">
        <v>211</v>
      </c>
      <c r="M31" s="210"/>
      <c r="N31" s="6"/>
      <c r="O31" s="6"/>
      <c r="P31" s="6"/>
      <c r="Q31" s="6"/>
      <c r="R31" s="6"/>
      <c r="S31" s="6"/>
      <c r="T31" s="6"/>
      <c r="U31" s="6"/>
    </row>
    <row r="32" spans="1:21" s="85" customFormat="1" ht="30" customHeight="1">
      <c r="A32" s="271"/>
      <c r="B32" s="109"/>
      <c r="C32" s="102" t="s">
        <v>178</v>
      </c>
      <c r="D32" s="124"/>
      <c r="E32" s="147" t="s">
        <v>213</v>
      </c>
      <c r="F32" s="169"/>
      <c r="G32" s="172" t="s">
        <v>238</v>
      </c>
      <c r="H32" s="172"/>
      <c r="I32" s="172"/>
      <c r="J32" s="172"/>
      <c r="K32" s="147" t="s">
        <v>214</v>
      </c>
      <c r="L32" s="169"/>
      <c r="M32" s="210"/>
      <c r="N32" s="6"/>
      <c r="O32" s="6"/>
      <c r="P32" s="6"/>
      <c r="Q32" s="6"/>
      <c r="R32" s="6"/>
      <c r="S32" s="6"/>
      <c r="T32" s="6"/>
      <c r="U32" s="6"/>
    </row>
    <row r="33" spans="1:21" s="85" customFormat="1" ht="30" customHeight="1">
      <c r="A33" s="271"/>
      <c r="B33" s="109"/>
      <c r="C33" s="103"/>
      <c r="D33" s="125"/>
      <c r="E33" s="148"/>
      <c r="F33" s="170"/>
      <c r="G33" s="172" t="s">
        <v>239</v>
      </c>
      <c r="H33" s="172"/>
      <c r="I33" s="180" t="s">
        <v>210</v>
      </c>
      <c r="J33" s="180"/>
      <c r="K33" s="148"/>
      <c r="L33" s="170"/>
      <c r="M33" s="210"/>
      <c r="N33" s="6"/>
      <c r="O33" s="6"/>
      <c r="P33" s="6"/>
      <c r="Q33" s="6"/>
      <c r="R33" s="6"/>
      <c r="S33" s="6"/>
      <c r="T33" s="6"/>
      <c r="U33" s="6"/>
    </row>
    <row r="34" spans="1:21" s="85" customFormat="1">
      <c r="A34" s="271"/>
      <c r="B34" s="109"/>
      <c r="C34" s="102" t="str">
        <f>VLOOKUP(基本情報設定シート!$C$11,'プルダウン（事業計画書）'!$D$1:$L$17,$N34+1,0)</f>
        <v>専門家経費</v>
      </c>
      <c r="D34" s="124"/>
      <c r="E34" s="296">
        <f>INDEX('(別紙1)事業計画書'!$E$28:$E$36,MATCH('(別紙2)変更事業計画書'!$N34,'(別紙1)事業計画書'!$N$28:$N$36,0))</f>
        <v>0</v>
      </c>
      <c r="F34" s="305"/>
      <c r="G34" s="296">
        <f>INDEX('(別紙1)事業計画書'!$G$28:$G$36,MATCH('(別紙2)変更事業計画書'!$N34,'(別紙1)事業計画書'!$N$28:$N$36,0))</f>
        <v>0</v>
      </c>
      <c r="H34" s="305"/>
      <c r="I34" s="296">
        <f>INDEX('(別紙1)事業計画書'!$I$28:$I$36,MATCH('(別紙2)変更事業計画書'!$N34,'(別紙1)事業計画書'!$N$28:$N$36,0))</f>
        <v>0</v>
      </c>
      <c r="J34" s="305"/>
      <c r="K34" s="296">
        <f>IFERROR(SUM($E34,-$G34,-$I34),"")</f>
        <v>0</v>
      </c>
      <c r="L34" s="305"/>
      <c r="M34" s="210"/>
      <c r="N34" s="6">
        <v>1</v>
      </c>
      <c r="O34" s="6"/>
      <c r="P34" s="6"/>
      <c r="Q34" s="6"/>
      <c r="R34" s="6"/>
      <c r="S34" s="6"/>
      <c r="T34" s="6"/>
      <c r="U34" s="6"/>
    </row>
    <row r="35" spans="1:21" s="85" customFormat="1">
      <c r="A35" s="271"/>
      <c r="B35" s="109"/>
      <c r="C35" s="103"/>
      <c r="D35" s="125"/>
      <c r="E35" s="173"/>
      <c r="F35" s="176"/>
      <c r="G35" s="173"/>
      <c r="H35" s="176"/>
      <c r="I35" s="173"/>
      <c r="J35" s="176"/>
      <c r="K35" s="188" t="str">
        <f>IF($E35-SUM($G35,$I35)=0,"",$E35-SUM($G35,$I35))</f>
        <v/>
      </c>
      <c r="L35" s="193"/>
      <c r="M35" s="210"/>
      <c r="N35" s="6"/>
      <c r="O35" s="6"/>
      <c r="P35" s="6"/>
      <c r="Q35" s="6"/>
      <c r="R35" s="6"/>
      <c r="S35" s="6"/>
      <c r="T35" s="6"/>
      <c r="U35" s="6"/>
    </row>
    <row r="36" spans="1:21" s="85" customFormat="1">
      <c r="A36" s="271"/>
      <c r="B36" s="109"/>
      <c r="C36" s="102" t="str">
        <f>VLOOKUP(基本情報設定シート!$C$11,'プルダウン（事業計画書）'!$D$1:$L$17,$N36+1,0)</f>
        <v>委託費</v>
      </c>
      <c r="D36" s="124"/>
      <c r="E36" s="296">
        <f>INDEX('(別紙1)事業計画書'!$E$28:$E$36,MATCH('(別紙2)変更事業計画書'!$N36,'(別紙1)事業計画書'!$N$28:$N$36,0))</f>
        <v>0</v>
      </c>
      <c r="F36" s="305"/>
      <c r="G36" s="296">
        <f>INDEX('(別紙1)事業計画書'!$G$28:$G$36,MATCH('(別紙2)変更事業計画書'!$N36,'(別紙1)事業計画書'!$N$28:$N$36,0))</f>
        <v>0</v>
      </c>
      <c r="H36" s="305"/>
      <c r="I36" s="296">
        <f>INDEX('(別紙1)事業計画書'!$I$28:$I$36,MATCH('(別紙2)変更事業計画書'!$N36,'(別紙1)事業計画書'!$N$28:$N$36,0))</f>
        <v>0</v>
      </c>
      <c r="J36" s="305"/>
      <c r="K36" s="296">
        <f>IFERROR(SUM($E36,-$G36,-$I36),"")</f>
        <v>0</v>
      </c>
      <c r="L36" s="305"/>
      <c r="M36" s="210"/>
      <c r="N36" s="6">
        <v>2</v>
      </c>
      <c r="O36" s="6"/>
      <c r="P36" s="6"/>
      <c r="Q36" s="6"/>
      <c r="R36" s="6"/>
      <c r="S36" s="6"/>
      <c r="T36" s="6"/>
      <c r="U36" s="6"/>
    </row>
    <row r="37" spans="1:21" s="85" customFormat="1">
      <c r="A37" s="271"/>
      <c r="B37" s="109"/>
      <c r="C37" s="103"/>
      <c r="D37" s="125"/>
      <c r="E37" s="173"/>
      <c r="F37" s="176"/>
      <c r="G37" s="173"/>
      <c r="H37" s="176"/>
      <c r="I37" s="173"/>
      <c r="J37" s="176"/>
      <c r="K37" s="188" t="str">
        <f>IF($E37-SUM($G37,$I37)=0,"",$E37-SUM($G37,$I37))</f>
        <v/>
      </c>
      <c r="L37" s="193"/>
      <c r="M37" s="210"/>
      <c r="N37" s="6"/>
      <c r="O37" s="6"/>
      <c r="P37" s="6"/>
      <c r="Q37" s="6"/>
      <c r="R37" s="6"/>
      <c r="S37" s="6"/>
      <c r="T37" s="6"/>
      <c r="U37" s="6"/>
    </row>
    <row r="38" spans="1:21" s="85" customFormat="1">
      <c r="A38" s="271"/>
      <c r="B38" s="109"/>
      <c r="C38" s="279" t="str">
        <f>VLOOKUP(基本情報設定シート!$C$11,'プルダウン（事業計画書）'!$D$1:$L$17,$N38+1,0)</f>
        <v>機械装置・工具器具費</v>
      </c>
      <c r="D38" s="287"/>
      <c r="E38" s="296">
        <f>INDEX('(別紙1)事業計画書'!$E$28:$E$36,MATCH('(別紙2)変更事業計画書'!$N38,'(別紙1)事業計画書'!$N$28:$N$36,0))</f>
        <v>0</v>
      </c>
      <c r="F38" s="305"/>
      <c r="G38" s="296">
        <f>INDEX('(別紙1)事業計画書'!$G$28:$G$36,MATCH('(別紙2)変更事業計画書'!$N38,'(別紙1)事業計画書'!$N$28:$N$36,0))</f>
        <v>0</v>
      </c>
      <c r="H38" s="305"/>
      <c r="I38" s="296">
        <f>INDEX('(別紙1)事業計画書'!$I$28:$I$36,MATCH('(別紙2)変更事業計画書'!$N38,'(別紙1)事業計画書'!$N$28:$N$36,0))</f>
        <v>0</v>
      </c>
      <c r="J38" s="305"/>
      <c r="K38" s="296">
        <f>IFERROR(SUM($E38,-$G38,-$I38),"")</f>
        <v>0</v>
      </c>
      <c r="L38" s="305"/>
      <c r="M38" s="210"/>
      <c r="N38" s="6">
        <v>3</v>
      </c>
      <c r="O38" s="6"/>
      <c r="P38" s="6"/>
      <c r="Q38" s="6"/>
      <c r="R38" s="6"/>
      <c r="S38" s="6"/>
      <c r="T38" s="6"/>
      <c r="U38" s="6"/>
    </row>
    <row r="39" spans="1:21" s="85" customFormat="1">
      <c r="A39" s="271"/>
      <c r="B39" s="109"/>
      <c r="C39" s="280"/>
      <c r="D39" s="288"/>
      <c r="E39" s="173"/>
      <c r="F39" s="176"/>
      <c r="G39" s="173"/>
      <c r="H39" s="176"/>
      <c r="I39" s="173"/>
      <c r="J39" s="176"/>
      <c r="K39" s="188" t="str">
        <f>IF($E39-SUM($G39,$I39)=0,"",$E39-SUM($G39,$I39))</f>
        <v/>
      </c>
      <c r="L39" s="193"/>
      <c r="M39" s="210"/>
      <c r="N39" s="6"/>
      <c r="O39" s="6"/>
      <c r="P39" s="6"/>
      <c r="Q39" s="6"/>
      <c r="R39" s="6"/>
      <c r="S39" s="6"/>
      <c r="T39" s="6"/>
      <c r="U39" s="6"/>
    </row>
    <row r="40" spans="1:21" s="85" customFormat="1">
      <c r="A40" s="271"/>
      <c r="B40" s="109"/>
      <c r="C40" s="102" t="str">
        <f>VLOOKUP(基本情報設定シート!$C$11,'プルダウン（事業計画書）'!$D$1:$L$17,$N40+1,0)</f>
        <v>通信費</v>
      </c>
      <c r="D40" s="124"/>
      <c r="E40" s="296">
        <f>INDEX('(別紙1)事業計画書'!$E$28:$E$32,MATCH('(別紙2)変更事業計画書'!$N40,'(別紙1)事業計画書'!$N$28:$N$36,0))</f>
        <v>0</v>
      </c>
      <c r="F40" s="305"/>
      <c r="G40" s="296">
        <f>INDEX('(別紙1)事業計画書'!$G$28:$G$32,MATCH('(別紙2)変更事業計画書'!$N40,'(別紙1)事業計画書'!$N$28:$N$36,0))</f>
        <v>0</v>
      </c>
      <c r="H40" s="305"/>
      <c r="I40" s="296">
        <f>INDEX('(別紙1)事業計画書'!$I$28:$I$32,MATCH('(別紙2)変更事業計画書'!$N40,'(別紙1)事業計画書'!$N$28:$N$36,0))</f>
        <v>0</v>
      </c>
      <c r="J40" s="305"/>
      <c r="K40" s="296">
        <f>IFERROR(SUM($E40,-$G40,-$I40),"")</f>
        <v>0</v>
      </c>
      <c r="L40" s="305"/>
      <c r="M40" s="210"/>
      <c r="N40" s="6">
        <v>4</v>
      </c>
      <c r="O40" s="6"/>
      <c r="P40" s="6"/>
      <c r="Q40" s="6"/>
      <c r="R40" s="6"/>
      <c r="S40" s="6"/>
      <c r="T40" s="6"/>
      <c r="U40" s="6"/>
    </row>
    <row r="41" spans="1:21" s="85" customFormat="1">
      <c r="A41" s="271"/>
      <c r="B41" s="109"/>
      <c r="C41" s="103"/>
      <c r="D41" s="125"/>
      <c r="E41" s="173"/>
      <c r="F41" s="176"/>
      <c r="G41" s="173"/>
      <c r="H41" s="176"/>
      <c r="I41" s="173"/>
      <c r="J41" s="176"/>
      <c r="K41" s="188" t="str">
        <f>IF($E41-SUM($G41,$I41)=0,"",$E41-SUM($G41,$I41))</f>
        <v/>
      </c>
      <c r="L41" s="193"/>
      <c r="M41" s="210"/>
      <c r="N41" s="6"/>
      <c r="O41" s="6"/>
      <c r="P41" s="6"/>
      <c r="Q41" s="6"/>
      <c r="R41" s="6"/>
      <c r="S41" s="6"/>
      <c r="T41" s="6"/>
      <c r="U41" s="6"/>
    </row>
    <row r="42" spans="1:21" s="85" customFormat="1">
      <c r="A42" s="271"/>
      <c r="B42" s="109"/>
      <c r="C42" s="102" t="str">
        <f>VLOOKUP(基本情報設定シート!$C$11,'プルダウン（事業計画書）'!$D$1:$L$17,$N42+1,0)</f>
        <v>その他経費</v>
      </c>
      <c r="D42" s="124"/>
      <c r="E42" s="296">
        <f>INDEX('(別紙1)事業計画書'!$E$28:$E$36,MATCH('(別紙2)変更事業計画書'!$N42,'(別紙1)事業計画書'!$N$28:$N$36,0))</f>
        <v>0</v>
      </c>
      <c r="F42" s="305"/>
      <c r="G42" s="296">
        <f>INDEX('(別紙1)事業計画書'!$G$28:$G$36,MATCH('(別紙2)変更事業計画書'!$N42,'(別紙1)事業計画書'!$N$28:$N$36,0))</f>
        <v>0</v>
      </c>
      <c r="H42" s="305"/>
      <c r="I42" s="296">
        <f>INDEX('(別紙1)事業計画書'!$I$28:$I$36,MATCH('(別紙2)変更事業計画書'!$N42,'(別紙1)事業計画書'!$N$28:$N$36,0))</f>
        <v>0</v>
      </c>
      <c r="J42" s="305"/>
      <c r="K42" s="296">
        <f>IFERROR(SUM($E42,-$G42,-$I42),"")</f>
        <v>0</v>
      </c>
      <c r="L42" s="305"/>
      <c r="M42" s="210"/>
      <c r="N42" s="6">
        <v>5</v>
      </c>
      <c r="O42" s="6"/>
      <c r="P42" s="6"/>
      <c r="Q42" s="6"/>
      <c r="R42" s="6"/>
      <c r="S42" s="6"/>
      <c r="T42" s="6"/>
      <c r="U42" s="6"/>
    </row>
    <row r="43" spans="1:21" s="85" customFormat="1">
      <c r="A43" s="271"/>
      <c r="B43" s="109"/>
      <c r="C43" s="103"/>
      <c r="D43" s="125"/>
      <c r="E43" s="150"/>
      <c r="F43" s="171"/>
      <c r="G43" s="173"/>
      <c r="H43" s="176"/>
      <c r="I43" s="173"/>
      <c r="J43" s="176"/>
      <c r="K43" s="188" t="str">
        <f>IF($E43-SUM($G43,$I43)=0,"",$E43-SUM($G43,$I43))</f>
        <v/>
      </c>
      <c r="L43" s="193"/>
      <c r="M43" s="210"/>
      <c r="N43" s="6"/>
      <c r="O43" s="6"/>
      <c r="P43" s="6"/>
      <c r="Q43" s="6"/>
      <c r="R43" s="6"/>
      <c r="S43" s="6"/>
      <c r="T43" s="6"/>
      <c r="U43" s="6"/>
    </row>
    <row r="44" spans="1:21" s="85" customFormat="1" hidden="1">
      <c r="A44" s="271"/>
      <c r="B44" s="109"/>
      <c r="C44" s="102">
        <f>VLOOKUP(基本情報設定シート!$C$11,'プルダウン（事業計画書）'!$D$1:$L$17,$N44+1,0)</f>
        <v>0</v>
      </c>
      <c r="D44" s="124"/>
      <c r="E44" s="296">
        <f>INDEX('(別紙1)事業計画書'!$E$28:$E$36,MATCH('(別紙2)変更事業計画書'!$N44,'(別紙1)事業計画書'!$N$28:$N$36,0))</f>
        <v>0</v>
      </c>
      <c r="F44" s="305"/>
      <c r="G44" s="296">
        <f>INDEX('(別紙1)事業計画書'!$G$28:$G$36,MATCH('(別紙2)変更事業計画書'!$N44,'(別紙1)事業計画書'!$N$28:$N$36,0))</f>
        <v>0</v>
      </c>
      <c r="H44" s="305"/>
      <c r="I44" s="296">
        <f>INDEX('(別紙1)事業計画書'!$I$28:$I$36,MATCH('(別紙2)変更事業計画書'!$N44,'(別紙1)事業計画書'!$N$28:$N$36,0))</f>
        <v>0</v>
      </c>
      <c r="J44" s="305"/>
      <c r="K44" s="296">
        <f>IFERROR(SUM($E44,-$G44,-$I44),"")</f>
        <v>0</v>
      </c>
      <c r="L44" s="305"/>
      <c r="M44" s="210"/>
      <c r="N44" s="6">
        <v>6</v>
      </c>
      <c r="O44" s="6"/>
      <c r="P44" s="6"/>
      <c r="Q44" s="6"/>
      <c r="R44" s="6"/>
      <c r="S44" s="6"/>
      <c r="T44" s="6"/>
      <c r="U44" s="6"/>
    </row>
    <row r="45" spans="1:21" s="85" customFormat="1" hidden="1">
      <c r="A45" s="271"/>
      <c r="B45" s="109"/>
      <c r="C45" s="103"/>
      <c r="D45" s="125"/>
      <c r="E45" s="150"/>
      <c r="F45" s="171"/>
      <c r="G45" s="150"/>
      <c r="H45" s="171"/>
      <c r="I45" s="150"/>
      <c r="J45" s="171"/>
      <c r="K45" s="188" t="str">
        <f>IF($E45-SUM($G45,$I45)=0,"",$E45-SUM($G45,$I45))</f>
        <v/>
      </c>
      <c r="L45" s="193"/>
      <c r="M45" s="210"/>
      <c r="N45" s="6"/>
      <c r="O45" s="6"/>
      <c r="P45" s="6"/>
      <c r="Q45" s="6"/>
      <c r="R45" s="6"/>
      <c r="S45" s="6"/>
      <c r="T45" s="6"/>
      <c r="U45" s="6"/>
    </row>
    <row r="46" spans="1:21" s="85" customFormat="1" hidden="1">
      <c r="A46" s="271"/>
      <c r="B46" s="109"/>
      <c r="C46" s="102">
        <f>VLOOKUP(基本情報設定シート!$C$11,'プルダウン（事業計画書）'!$D$1:$L$17,$N46+1,0)</f>
        <v>0</v>
      </c>
      <c r="D46" s="124"/>
      <c r="E46" s="296">
        <f>INDEX('(別紙1)事業計画書'!$E$28:$E$36,MATCH('(別紙2)変更事業計画書'!$N46,'(別紙1)事業計画書'!$N$28:$N$36,0))</f>
        <v>0</v>
      </c>
      <c r="F46" s="305"/>
      <c r="G46" s="296">
        <f>INDEX('(別紙1)事業計画書'!$G$28:$G$36,MATCH('(別紙2)変更事業計画書'!$N46,'(別紙1)事業計画書'!$N$28:$N$36,0))</f>
        <v>0</v>
      </c>
      <c r="H46" s="305"/>
      <c r="I46" s="296">
        <f>INDEX('(別紙1)事業計画書'!$I$28:$I$36,MATCH('(別紙2)変更事業計画書'!$N46,'(別紙1)事業計画書'!$N$28:$N$36,0))</f>
        <v>0</v>
      </c>
      <c r="J46" s="305"/>
      <c r="K46" s="296">
        <f>IFERROR(SUM($E46,-$G46,-$I46),"")</f>
        <v>0</v>
      </c>
      <c r="L46" s="305"/>
      <c r="M46" s="210"/>
      <c r="N46" s="6">
        <v>7</v>
      </c>
      <c r="O46" s="6"/>
      <c r="P46" s="6"/>
      <c r="Q46" s="6"/>
      <c r="R46" s="6"/>
      <c r="S46" s="6"/>
      <c r="T46" s="6"/>
      <c r="U46" s="6"/>
    </row>
    <row r="47" spans="1:21" s="85" customFormat="1" hidden="1">
      <c r="A47" s="271"/>
      <c r="B47" s="109"/>
      <c r="C47" s="103"/>
      <c r="D47" s="125"/>
      <c r="E47" s="150"/>
      <c r="F47" s="171"/>
      <c r="G47" s="150"/>
      <c r="H47" s="171"/>
      <c r="I47" s="150"/>
      <c r="J47" s="171"/>
      <c r="K47" s="188" t="str">
        <f>IF($E47-SUM($G47,$I47)=0,"",$E47-SUM($G47,$I47))</f>
        <v/>
      </c>
      <c r="L47" s="193"/>
      <c r="M47" s="210"/>
      <c r="N47" s="6"/>
      <c r="O47" s="6"/>
      <c r="P47" s="6"/>
      <c r="Q47" s="6"/>
      <c r="R47" s="6"/>
      <c r="S47" s="6"/>
      <c r="T47" s="6"/>
      <c r="U47" s="6"/>
    </row>
    <row r="48" spans="1:21" s="85" customFormat="1" hidden="1">
      <c r="A48" s="271"/>
      <c r="B48" s="109"/>
      <c r="C48" s="102">
        <f>VLOOKUP(基本情報設定シート!$C$11,'プルダウン（事業計画書）'!$D$1:$L$17,$N48+1,0)</f>
        <v>0</v>
      </c>
      <c r="D48" s="124"/>
      <c r="E48" s="296">
        <f>INDEX('(別紙1)事業計画書'!$E$28:$E$36,MATCH('(別紙2)変更事業計画書'!$N48,'(別紙1)事業計画書'!$N$28:$N$36,0))</f>
        <v>0</v>
      </c>
      <c r="F48" s="305"/>
      <c r="G48" s="296">
        <f>INDEX('(別紙1)事業計画書'!$G$28:$G$36,MATCH('(別紙2)変更事業計画書'!$N48,'(別紙1)事業計画書'!$N$28:$N$36,0))</f>
        <v>0</v>
      </c>
      <c r="H48" s="305"/>
      <c r="I48" s="296">
        <f>INDEX('(別紙1)事業計画書'!$I$28:$I$36,MATCH('(別紙2)変更事業計画書'!$N48,'(別紙1)事業計画書'!$N$28:$N$36,0))</f>
        <v>0</v>
      </c>
      <c r="J48" s="305"/>
      <c r="K48" s="296">
        <f>IFERROR(SUM($E48,-$G48,-$I48),"")</f>
        <v>0</v>
      </c>
      <c r="L48" s="305"/>
      <c r="M48" s="210"/>
      <c r="N48" s="6">
        <v>8</v>
      </c>
      <c r="O48" s="6"/>
      <c r="P48" s="6"/>
      <c r="Q48" s="6"/>
      <c r="R48" s="6"/>
      <c r="S48" s="6"/>
      <c r="T48" s="6"/>
      <c r="U48" s="6"/>
    </row>
    <row r="49" spans="1:21" s="85" customFormat="1" hidden="1">
      <c r="A49" s="271"/>
      <c r="B49" s="109"/>
      <c r="C49" s="103"/>
      <c r="D49" s="125"/>
      <c r="E49" s="150"/>
      <c r="F49" s="171"/>
      <c r="G49" s="150"/>
      <c r="H49" s="171"/>
      <c r="I49" s="150"/>
      <c r="J49" s="171"/>
      <c r="K49" s="188" t="str">
        <f>IF($E49-SUM($G49,$I49)=0,"",$E49-SUM($G49,$I49))</f>
        <v/>
      </c>
      <c r="L49" s="193"/>
      <c r="M49" s="210"/>
      <c r="N49" s="6"/>
      <c r="O49" s="6"/>
      <c r="P49" s="6"/>
      <c r="Q49" s="6"/>
      <c r="R49" s="6"/>
      <c r="S49" s="6"/>
      <c r="T49" s="6"/>
      <c r="U49" s="6"/>
    </row>
    <row r="50" spans="1:21" s="85" customFormat="1">
      <c r="A50" s="271"/>
      <c r="B50" s="109"/>
      <c r="C50" s="102" t="s">
        <v>212</v>
      </c>
      <c r="D50" s="124"/>
      <c r="E50" s="296">
        <f>INDEX('(別紙1)事業計画書'!$E$28:$E$36,MATCH('(別紙2)変更事業計画書'!$N50,'(別紙1)事業計画書'!$N$28:$N$36,0))</f>
        <v>0</v>
      </c>
      <c r="F50" s="305"/>
      <c r="G50" s="296">
        <f>INDEX('(別紙1)事業計画書'!$G$28:$G$36,MATCH('(別紙2)変更事業計画書'!$N50,'(別紙1)事業計画書'!$N$28:$N$36,0))</f>
        <v>0</v>
      </c>
      <c r="H50" s="305"/>
      <c r="I50" s="296">
        <f>INDEX('(別紙1)事業計画書'!$I$28:$I$36,MATCH('(別紙2)変更事業計画書'!$N50,'(別紙1)事業計画書'!$N$28:$N$36,0))</f>
        <v>0</v>
      </c>
      <c r="J50" s="305"/>
      <c r="K50" s="313">
        <f>IFERROR(SUM($E50,-$G50,-$I50),"")</f>
        <v>0</v>
      </c>
      <c r="L50" s="313"/>
      <c r="M50" s="210"/>
      <c r="N50" s="6">
        <v>9</v>
      </c>
      <c r="O50" s="6"/>
      <c r="P50" s="6"/>
      <c r="Q50" s="6"/>
      <c r="R50" s="6"/>
      <c r="S50" s="6"/>
      <c r="T50" s="6"/>
      <c r="U50" s="6"/>
    </row>
    <row r="51" spans="1:21" s="85" customFormat="1" ht="19.5">
      <c r="A51" s="272"/>
      <c r="B51" s="109"/>
      <c r="C51" s="103"/>
      <c r="D51" s="125"/>
      <c r="E51" s="151" t="str">
        <f>IF(SUM(E$35,E$37,E$39,E$41,E$43,E45,E47,E49)=0,"",SUM(E$35,E$37,E$39,E$41,E$43,E45,E47,E49))</f>
        <v/>
      </c>
      <c r="F51" s="151"/>
      <c r="G51" s="151" t="str">
        <f>IF(SUM(G$35,G$37,G$39,G$41,G$43,G45,G47,G49)=0,"",SUM(G$35,G$37,G$39,G$41,G$43,G45,G47,G49))</f>
        <v/>
      </c>
      <c r="H51" s="151"/>
      <c r="I51" s="151" t="str">
        <f>IF(SUM(I$35,I$37,I$39,I$41,I$43,I45,I47,I49)=0,"",SUM(I$35,I$37,I$39,I$41,I$43,I45,I47,I49))</f>
        <v/>
      </c>
      <c r="J51" s="151"/>
      <c r="K51" s="151" t="str">
        <f>IF(SUM(K$35,K$37,K$39,K$41,K$43,K45,K47,K49)=0,"",SUM(K$35,K$37,K$39,K$41,K$43,K45,K47,K49))</f>
        <v/>
      </c>
      <c r="L51" s="151"/>
      <c r="M51" s="210"/>
      <c r="N51" s="6"/>
      <c r="O51" s="6"/>
      <c r="P51" s="6"/>
      <c r="Q51" s="6"/>
      <c r="R51" s="6"/>
      <c r="S51" s="6"/>
      <c r="T51" s="6"/>
      <c r="U51" s="6"/>
    </row>
    <row r="52" spans="1:21" s="85" customFormat="1" ht="19.5">
      <c r="A52" s="272"/>
      <c r="B52" s="109"/>
      <c r="C52" s="281" t="s">
        <v>241</v>
      </c>
      <c r="D52" s="281"/>
      <c r="E52" s="281"/>
      <c r="F52" s="281"/>
      <c r="G52" s="281"/>
      <c r="H52" s="281"/>
      <c r="I52" s="281"/>
      <c r="J52" s="311"/>
      <c r="K52" s="314">
        <f>'(別紙1)事業計画書'!$K$37</f>
        <v>0</v>
      </c>
      <c r="L52" s="319"/>
      <c r="M52" s="210"/>
      <c r="N52" s="6"/>
      <c r="O52" s="6"/>
      <c r="P52" s="6"/>
      <c r="Q52" s="6"/>
      <c r="R52" s="6"/>
      <c r="S52" s="6"/>
      <c r="T52" s="6"/>
      <c r="U52" s="6"/>
    </row>
    <row r="53" spans="1:21" s="85" customFormat="1" ht="19.5">
      <c r="A53" s="272"/>
      <c r="B53" s="109"/>
      <c r="C53" s="281"/>
      <c r="D53" s="281"/>
      <c r="E53" s="281"/>
      <c r="F53" s="281"/>
      <c r="G53" s="281"/>
      <c r="H53" s="281"/>
      <c r="I53" s="281"/>
      <c r="J53" s="311"/>
      <c r="K53" s="315" t="str">
        <f>IFERROR(IF(ROUNDDOWN($K$51/2,-3)&gt;=500000-$J$55,500000-$J$55,ROUNDDOWN($K$51/2,-3)),"")</f>
        <v/>
      </c>
      <c r="L53" s="320"/>
      <c r="M53" s="210"/>
      <c r="N53" s="6"/>
      <c r="O53" s="6"/>
      <c r="P53" s="6"/>
      <c r="Q53" s="6"/>
      <c r="R53" s="6"/>
      <c r="S53" s="6"/>
      <c r="T53" s="6"/>
      <c r="U53" s="6"/>
    </row>
    <row r="54" spans="1:21" s="85" customFormat="1" ht="63" customHeight="1">
      <c r="A54" s="273"/>
      <c r="B54" s="110" t="s">
        <v>257</v>
      </c>
      <c r="C54" s="121"/>
      <c r="D54" s="121"/>
      <c r="E54" s="121"/>
      <c r="F54" s="121"/>
      <c r="G54" s="121"/>
      <c r="H54" s="121"/>
      <c r="I54" s="121"/>
      <c r="J54" s="121"/>
      <c r="K54" s="121"/>
      <c r="L54" s="121"/>
      <c r="M54" s="211"/>
      <c r="N54" s="6"/>
      <c r="O54" s="6"/>
      <c r="P54" s="6"/>
      <c r="Q54" s="6"/>
      <c r="R54" s="6"/>
      <c r="S54" s="6"/>
      <c r="T54" s="6"/>
      <c r="U54" s="6"/>
    </row>
    <row r="55" spans="1:21" s="85" customFormat="1">
      <c r="A55" s="98" t="s">
        <v>255</v>
      </c>
      <c r="B55" s="111" t="s">
        <v>14</v>
      </c>
      <c r="C55" s="122"/>
      <c r="D55" s="129" t="s">
        <v>256</v>
      </c>
      <c r="E55" s="152"/>
      <c r="F55" s="152"/>
      <c r="G55" s="152"/>
      <c r="H55" s="152"/>
      <c r="I55" s="152"/>
      <c r="J55" s="186">
        <f>'(別紙1)事業計画書'!$J$39</f>
        <v>0</v>
      </c>
      <c r="K55" s="190"/>
      <c r="L55" s="152" t="s">
        <v>9</v>
      </c>
      <c r="M55" s="212"/>
      <c r="N55" s="6"/>
      <c r="O55" s="6"/>
      <c r="P55" s="6"/>
      <c r="Q55" s="6"/>
      <c r="R55" s="6"/>
      <c r="S55" s="6"/>
      <c r="T55" s="6"/>
      <c r="U55" s="6"/>
    </row>
    <row r="56" spans="1:21" s="85" customFormat="1" ht="40.5" customHeight="1">
      <c r="A56" s="99"/>
      <c r="B56" s="112"/>
      <c r="C56" s="123"/>
      <c r="D56" s="130"/>
      <c r="E56" s="130"/>
      <c r="F56" s="130"/>
      <c r="G56" s="130"/>
      <c r="H56" s="130"/>
      <c r="I56" s="130"/>
      <c r="J56" s="130"/>
      <c r="K56" s="130"/>
      <c r="L56" s="130"/>
      <c r="M56" s="213"/>
      <c r="N56" s="6"/>
      <c r="O56" s="6"/>
      <c r="P56" s="6"/>
      <c r="Q56" s="6"/>
      <c r="R56" s="6"/>
      <c r="S56" s="6"/>
      <c r="T56" s="6"/>
      <c r="U56" s="6"/>
    </row>
    <row r="57" spans="1:21" s="85" customFormat="1">
      <c r="A57" s="86"/>
      <c r="B57" s="86"/>
      <c r="C57" s="29"/>
      <c r="D57" s="29"/>
      <c r="E57" s="86"/>
      <c r="F57" s="86"/>
      <c r="G57" s="86"/>
      <c r="H57" s="86"/>
      <c r="I57" s="86"/>
      <c r="J57" s="86"/>
      <c r="K57" s="86"/>
      <c r="L57" s="86"/>
      <c r="M57" s="86"/>
      <c r="N57" s="6"/>
      <c r="O57" s="6"/>
      <c r="P57" s="6"/>
      <c r="Q57" s="6"/>
      <c r="R57" s="6"/>
      <c r="S57" s="6"/>
      <c r="T57" s="6"/>
      <c r="U57" s="6"/>
    </row>
    <row r="58" spans="1:21" s="85" customFormat="1">
      <c r="A58" s="86"/>
      <c r="B58" s="86"/>
      <c r="C58" s="29"/>
      <c r="D58" s="29"/>
      <c r="E58" s="86"/>
      <c r="F58" s="86"/>
      <c r="G58" s="86"/>
      <c r="H58" s="86"/>
      <c r="I58" s="86"/>
      <c r="J58" s="86"/>
      <c r="K58" s="86"/>
      <c r="L58" s="86"/>
      <c r="M58" s="86"/>
      <c r="N58" s="6"/>
      <c r="O58" s="6"/>
      <c r="P58" s="6"/>
      <c r="Q58" s="6"/>
      <c r="R58" s="6"/>
      <c r="S58" s="6"/>
      <c r="T58" s="6"/>
      <c r="U58" s="6"/>
    </row>
    <row r="59" spans="1:21" s="85" customFormat="1">
      <c r="A59" s="86"/>
      <c r="B59" s="86"/>
      <c r="C59" s="29"/>
      <c r="D59" s="29"/>
      <c r="E59" s="86"/>
      <c r="F59" s="86"/>
      <c r="G59" s="86"/>
      <c r="H59" s="86"/>
      <c r="I59" s="86"/>
      <c r="J59" s="86"/>
      <c r="K59" s="86"/>
      <c r="L59" s="86"/>
      <c r="M59" s="86"/>
      <c r="N59" s="6"/>
      <c r="O59" s="6"/>
      <c r="P59" s="6"/>
      <c r="Q59" s="6"/>
      <c r="R59" s="6"/>
      <c r="S59" s="6"/>
      <c r="T59" s="6"/>
      <c r="U59" s="6"/>
    </row>
  </sheetData>
  <sheetProtection password="CA99" sheet="1" scenarios="1" formatCells="0" formatRows="0"/>
  <mergeCells count="153">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B14:D14"/>
    <mergeCell ref="E14:M14"/>
    <mergeCell ref="B15:D15"/>
    <mergeCell ref="E15:M15"/>
    <mergeCell ref="E16:M16"/>
    <mergeCell ref="E17:M17"/>
    <mergeCell ref="D20:E20"/>
    <mergeCell ref="F20:L20"/>
    <mergeCell ref="D21:E21"/>
    <mergeCell ref="F21:L21"/>
    <mergeCell ref="D22:E22"/>
    <mergeCell ref="F22:L22"/>
    <mergeCell ref="D23:E23"/>
    <mergeCell ref="F23:L23"/>
    <mergeCell ref="D24:E24"/>
    <mergeCell ref="F24:L24"/>
    <mergeCell ref="D25:E25"/>
    <mergeCell ref="F25:L25"/>
    <mergeCell ref="D26:E26"/>
    <mergeCell ref="F26:L26"/>
    <mergeCell ref="D27:E27"/>
    <mergeCell ref="F27:L27"/>
    <mergeCell ref="D28:E28"/>
    <mergeCell ref="F28:L28"/>
    <mergeCell ref="G32:J32"/>
    <mergeCell ref="G33:H33"/>
    <mergeCell ref="I33:J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E49:F49"/>
    <mergeCell ref="G49:H49"/>
    <mergeCell ref="I49:J49"/>
    <mergeCell ref="K49:L49"/>
    <mergeCell ref="E50:F50"/>
    <mergeCell ref="G50:H50"/>
    <mergeCell ref="I50:J50"/>
    <mergeCell ref="K50:L50"/>
    <mergeCell ref="E51:F51"/>
    <mergeCell ref="G51:H51"/>
    <mergeCell ref="I51:J51"/>
    <mergeCell ref="K51:L51"/>
    <mergeCell ref="K52:L52"/>
    <mergeCell ref="K53:L53"/>
    <mergeCell ref="B54:L54"/>
    <mergeCell ref="D55:I55"/>
    <mergeCell ref="J55:K55"/>
    <mergeCell ref="L55:M55"/>
    <mergeCell ref="D56:M56"/>
    <mergeCell ref="B5:D6"/>
    <mergeCell ref="B7:D8"/>
    <mergeCell ref="A12:A17"/>
    <mergeCell ref="B16:D17"/>
    <mergeCell ref="C21:C22"/>
    <mergeCell ref="C23:C24"/>
    <mergeCell ref="C25:C26"/>
    <mergeCell ref="C27:C28"/>
    <mergeCell ref="C32:D33"/>
    <mergeCell ref="E32:F33"/>
    <mergeCell ref="K32:L33"/>
    <mergeCell ref="C34:D35"/>
    <mergeCell ref="C36:D37"/>
    <mergeCell ref="C38:D39"/>
    <mergeCell ref="C40:D41"/>
    <mergeCell ref="C42:D43"/>
    <mergeCell ref="C44:D45"/>
    <mergeCell ref="C46:D47"/>
    <mergeCell ref="C48:D49"/>
    <mergeCell ref="C50:D51"/>
    <mergeCell ref="C52:J53"/>
    <mergeCell ref="A55:A56"/>
    <mergeCell ref="B55:C56"/>
    <mergeCell ref="A3:A11"/>
    <mergeCell ref="A18:A54"/>
  </mergeCells>
  <phoneticPr fontId="3"/>
  <dataValidations count="1">
    <dataValidation operator="greaterThanOrEqual" allowBlank="1" showDropDown="0" showInputMessage="1" showErrorMessage="1" sqref="K34:K54 C46 C44 C42 C40 C38 C36 I46 B19:B55 D56 M18:M54 E34:E51 C48 I48 I50:I51 E18:E20 G30:G51 H31:J31 K31:K32 L31 E30:E32 C30:C32 H30:L30 B57:M1048573 I42 I36 I40 I34 G18:L20 B18:D18 F18:F31 C34 I38 D19:D22 C25 C27 I44 L54 D25:D31 C50 C52 C19:C21 C54:J54 C23 F6:G6 H6:H11 F8:G11 B1:E11 I6:M6 F1:M4 I8:M11 E12:E14 E16"/>
  </dataValidations>
  <printOptions horizontalCentered="1"/>
  <pageMargins left="0.31496062992125984" right="0.31496062992125984" top="0.74803149606299213" bottom="0.74803149606299213" header="0.31496062992125984" footer="0.31496062992125984"/>
  <pageSetup paperSize="9" scale="99" fitToWidth="1" fitToHeight="1" orientation="portrait" usePrinterDefaults="1" r:id="rId1"/>
  <rowBreaks count="1" manualBreakCount="1">
    <brk id="17"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管理者用</vt:lpstr>
      <vt:lpstr>プルダウン（基本設定）</vt:lpstr>
      <vt:lpstr>プルダウン（事業計画書）</vt:lpstr>
      <vt:lpstr>基本情報設定シート</vt:lpstr>
      <vt:lpstr>(別記様式)交付申請書</vt:lpstr>
      <vt:lpstr>(別紙1)事業計画書</vt:lpstr>
      <vt:lpstr>(様式4号)着手届</vt:lpstr>
      <vt:lpstr>(様式3号)変更交付申請書</vt:lpstr>
      <vt:lpstr>(別紙2)変更事業計画書</vt:lpstr>
      <vt:lpstr>(様式3号3)変更・中止・廃止承認申請書</vt:lpstr>
      <vt:lpstr>(様式4号)完了届</vt:lpstr>
      <vt:lpstr>(様式5号)実績報告書</vt:lpstr>
      <vt:lpstr>(別紙3)事業報告書</vt:lpstr>
      <vt:lpstr>(様式7号)交付請求書</vt:lpstr>
      <vt:lpstr>口座振込依頼書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古瀬　光貴</cp:lastModifiedBy>
  <cp:lastPrinted>2025-03-13T02:05:12Z</cp:lastPrinted>
  <dcterms:created xsi:type="dcterms:W3CDTF">2022-04-21T05:19:51Z</dcterms:created>
  <dcterms:modified xsi:type="dcterms:W3CDTF">2026-03-26T04:30:20Z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2026-03-26T04:30:20Z</vt:filetime>
  </property>
</Properties>
</file>