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796" firstSheet="1" activeTab="1"/>
  </bookViews>
  <sheets>
    <sheet name="付表３－２" sheetId="27" state="hidden" r:id="rId1"/>
    <sheet name="勤務形態一覧表（共同生活援助・介護サービス包括型）" sheetId="101" r:id="rId2"/>
    <sheet name="勤務形態一覧表（共同生活援助・外部サービス利用型）" sheetId="102" r:id="rId3"/>
    <sheet name="勤務形態一覧表（共同生活援助・日中サービス支援型" sheetId="124" r:id="rId4"/>
    <sheet name="選択肢" sheetId="90" r:id="rId5"/>
  </sheets>
  <definedNames>
    <definedName name="居宅介護">選択肢!$B$2:$K$2</definedName>
    <definedName name="重度訪問介護">選択肢!$B$3:$K$3</definedName>
    <definedName name="同行援護">選択肢!$B$4:$K$4</definedName>
    <definedName name="行動援護">選択肢!$B$5:$K$5</definedName>
    <definedName name="療養介護">選択肢!$B$6:$K$6</definedName>
    <definedName name="生活介護">選択肢!$B$7:$K$7</definedName>
    <definedName name="短期入所・併設型">選択肢!$B$8:$K$8</definedName>
    <definedName name="短期入所・空床利用型">選択肢!$B$9:$K$9</definedName>
    <definedName name="短期入所・単独型">選択肢!$B$10:$K$10</definedName>
    <definedName name="重度障害者等包括支援">選択肢!$B$11:$K$11</definedName>
    <definedName name="機能訓練">選択肢!$B$16:$J$16</definedName>
    <definedName name="生活訓練">選択肢!$B$17:$K$17</definedName>
    <definedName name="就労選択支援">選択肢!$B$18:$K$18</definedName>
    <definedName name="就労移行支援">選択肢!$B$19:$K$19</definedName>
    <definedName name="認定指定就労移行支援">選択肢!$B$20:$K$20</definedName>
    <definedName name="就労継続支援Ａ型・B型">選択肢!$B$21:$K$21</definedName>
    <definedName name="就労定着支援">選択肢!$B$23:$K$23</definedName>
    <definedName name="自立生活援助">選択肢!$B$24:$K$24</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障害者支援施設">選択肢!$B$15:$L$15</definedName>
    <definedName name="一般相談支援事業">選択肢!$B$22:$K$22</definedName>
    <definedName name="特定相談支援・障害児相談支援">選択肢!$B$25:$K$25</definedName>
    <definedName name="児童発達支援・放課後等デイサービス">選択肢!$B$26:$K$26</definedName>
    <definedName name="児童発達支援・主として重症心身障害児を対象とする場合">選択肢!$B$27:$K$27</definedName>
    <definedName name="児童発達支援・児童発達支援センターであるもの">選択肢!$B$28:$L$28</definedName>
    <definedName name="居宅訪問型児童発達支援">選択肢!$B$30:$K$30</definedName>
    <definedName name="保育所等訪問支援">選択肢!$B$29:$K$29</definedName>
    <definedName name="福祉型障害児入所施設">選択肢!$B$31:$K$31</definedName>
    <definedName name="医療型障害児入所施設">選択肢!$B$32:$K$32</definedName>
    <definedName name="_kk06">#REF!</definedName>
    <definedName name="___kk06">#REF!</definedName>
    <definedName name="Roman2_3">#REF!</definedName>
    <definedName name="roman_09">#REF!</definedName>
    <definedName name="_kk29">#REF!</definedName>
    <definedName name="___kk29">#REF!</definedName>
    <definedName name="__kk06">#REF!</definedName>
    <definedName name="roman7_1">#REF!</definedName>
    <definedName name="tapi2">#REF!</definedName>
    <definedName name="avrg1">#REF!</definedName>
    <definedName name="__kk29">#REF!</definedName>
    <definedName name="Roman_03">#REF!</definedName>
    <definedName name="kk_04">#REF!</definedName>
    <definedName name="Avrg">#REF!</definedName>
    <definedName name="teble">#REF!</definedName>
    <definedName name="jiritu">#REF!</definedName>
    <definedName name="KK_03">#REF!</definedName>
    <definedName name="servo1">#REF!</definedName>
    <definedName name="共同生活援助">選択肢!$B$12:$K$12</definedName>
    <definedName name="Roman_04">#REF!</definedName>
    <definedName name="Roman_01">#REF!</definedName>
    <definedName name="KK_06">#REF!</definedName>
    <definedName name="tebiroo">#REF!</definedName>
    <definedName name="ｔａｂｉｅ＿04">#REF!</definedName>
    <definedName name="kk_07">#REF!</definedName>
    <definedName name="KK2_3">#REF!</definedName>
    <definedName name="Roman_06">#REF!</definedName>
    <definedName name="roman_11">#REF!</definedName>
    <definedName name="roman11">#REF!</definedName>
    <definedName name="Roman2_1">#REF!</definedName>
    <definedName name="roman31">#REF!</definedName>
    <definedName name="tebie33">#REF!</definedName>
    <definedName name="roman33">#REF!</definedName>
    <definedName name="table_06">#REF!</definedName>
    <definedName name="roman4_3">#REF!</definedName>
    <definedName name="tebie08">#REF!</definedName>
    <definedName name="roman77">#REF!</definedName>
    <definedName name="serv_">#REF!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就労継続支援Ａ型">選択肢!$B$21:$K$21</definedName>
    <definedName name="居宅介護・重度訪問介護・同行援護・行動援護">選択肢!$B$2:$J$2</definedName>
    <definedName name="就労継続支援Ｂ型">選択肢!$B$21:$K$21</definedName>
    <definedName name="利用日数記入例">#REF!</definedName>
    <definedName name="_xlnm.Print_Area" localSheetId="1">'勤務形態一覧表（共同生活援助・介護サービス包括型）'!$A$1:$AN$90</definedName>
    <definedName name="_xlnm.Print_Area" localSheetId="2">'勤務形態一覧表（共同生活援助・外部サービス利用型）'!$A$1:$AN$87</definedName>
    <definedName name="_xlnm.Print_Area" localSheetId="3">'勤務形態一覧表（共同生活援助・日中サービス支援型'!$A$1:$AN$90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<sst xmlns="http://schemas.openxmlformats.org/spreadsheetml/2006/main" xmlns:r="http://schemas.openxmlformats.org/officeDocument/2006/relationships" count="258" uniqueCount="258">
  <si>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</si>
  <si>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就労選択支援員</t>
    <rPh sb="0" eb="2">
      <t>シュウロウ</t>
    </rPh>
    <rPh sb="2" eb="4">
      <t>センタク</t>
    </rPh>
    <rPh sb="4" eb="7">
      <t>シエンイン</t>
    </rPh>
    <phoneticPr fontId="4"/>
  </si>
  <si>
    <t>(11)兼務状況
（兼務先／兼務する職務の内容）等</t>
  </si>
  <si>
    <t>フリガナ</t>
  </si>
  <si>
    <t>（郵便番号　　　　　－　　　　　）</t>
  </si>
  <si>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</si>
  <si>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</si>
  <si>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</si>
  <si>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常勤（人）</t>
    <rPh sb="0" eb="2">
      <t>ジョウキン</t>
    </rPh>
    <rPh sb="3" eb="4">
      <t>ヒト</t>
    </rPh>
    <phoneticPr fontId="8"/>
  </si>
  <si>
    <t>従業者の職種・員数</t>
    <rPh sb="0" eb="3">
      <t>ジュウギョウシャ</t>
    </rPh>
    <rPh sb="4" eb="6">
      <t>ショクシュ</t>
    </rPh>
    <rPh sb="7" eb="9">
      <t>インズウ</t>
    </rPh>
    <phoneticPr fontId="8"/>
  </si>
  <si>
    <t>電話番号</t>
    <rPh sb="0" eb="2">
      <t>デンワ</t>
    </rPh>
    <rPh sb="2" eb="4">
      <t>バンゴウ</t>
    </rPh>
    <phoneticPr fontId="8"/>
  </si>
  <si>
    <t>施</t>
    <rPh sb="0" eb="1">
      <t>ホドコ</t>
    </rPh>
    <phoneticPr fontId="8"/>
  </si>
  <si>
    <t>同行援護</t>
    <rPh sb="0" eb="2">
      <t>ドウコウ</t>
    </rPh>
    <rPh sb="2" eb="4">
      <t>エンゴ</t>
    </rPh>
    <phoneticPr fontId="4"/>
  </si>
  <si>
    <t>受付番号</t>
    <rPh sb="0" eb="2">
      <t>ウケツケ</t>
    </rPh>
    <rPh sb="2" eb="4">
      <t>バンゴウ</t>
    </rPh>
    <phoneticPr fontId="8"/>
  </si>
  <si>
    <t>管理責任者</t>
    <rPh sb="0" eb="2">
      <t>カンリ</t>
    </rPh>
    <rPh sb="2" eb="5">
      <t>セキニンシャ</t>
    </rPh>
    <phoneticPr fontId="8"/>
  </si>
  <si>
    <t>名　　称</t>
    <rPh sb="0" eb="1">
      <t>メイ</t>
    </rPh>
    <rPh sb="3" eb="4">
      <t>ショウ</t>
    </rPh>
    <phoneticPr fontId="8"/>
  </si>
  <si>
    <t>所在地</t>
    <rPh sb="0" eb="3">
      <t>ショザイチ</t>
    </rPh>
    <phoneticPr fontId="8"/>
  </si>
  <si>
    <t>一体的に管理運営する
他の事業所</t>
    <rPh sb="0" eb="3">
      <t>イッタイテキ</t>
    </rPh>
    <rPh sb="4" eb="6">
      <t>カンリ</t>
    </rPh>
    <rPh sb="6" eb="8">
      <t>ウンエイ</t>
    </rPh>
    <rPh sb="11" eb="12">
      <t>タ</t>
    </rPh>
    <rPh sb="13" eb="16">
      <t>ジギョウショ</t>
    </rPh>
    <phoneticPr fontId="8"/>
  </si>
  <si>
    <t>看護職員</t>
    <rPh sb="0" eb="2">
      <t>カンゴ</t>
    </rPh>
    <rPh sb="2" eb="4">
      <t>ショクイン</t>
    </rPh>
    <phoneticPr fontId="8"/>
  </si>
  <si>
    <t>設</t>
    <rPh sb="0" eb="1">
      <t>セツ</t>
    </rPh>
    <phoneticPr fontId="8"/>
  </si>
  <si>
    <t>精神障害者</t>
    <rPh sb="0" eb="2">
      <t>セイシン</t>
    </rPh>
    <rPh sb="2" eb="5">
      <t>ショウガイシャ</t>
    </rPh>
    <phoneticPr fontId="8"/>
  </si>
  <si>
    <t>内部障害</t>
    <rPh sb="0" eb="2">
      <t>ナイブ</t>
    </rPh>
    <rPh sb="2" eb="4">
      <t>ショウガイ</t>
    </rPh>
    <phoneticPr fontId="8"/>
  </si>
  <si>
    <t>保育士</t>
    <rPh sb="0" eb="3">
      <t>ホイクシ</t>
    </rPh>
    <phoneticPr fontId="4"/>
  </si>
  <si>
    <t>前年度の平均
実利用者数（人）</t>
  </si>
  <si>
    <t>郡・市</t>
    <rPh sb="0" eb="1">
      <t>グン</t>
    </rPh>
    <rPh sb="2" eb="3">
      <t>シ</t>
    </rPh>
    <phoneticPr fontId="8"/>
  </si>
  <si>
    <t>４未満</t>
    <rPh sb="1" eb="3">
      <t>ミマン</t>
    </rPh>
    <phoneticPr fontId="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</si>
  <si>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</si>
  <si>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連 絡 先</t>
    <rPh sb="0" eb="1">
      <t>レン</t>
    </rPh>
    <rPh sb="2" eb="3">
      <t>ラク</t>
    </rPh>
    <rPh sb="4" eb="5">
      <t>サキ</t>
    </rPh>
    <phoneticPr fontId="8"/>
  </si>
  <si>
    <t>相談支援専門員</t>
    <rPh sb="0" eb="7">
      <t>ソウダンシエンセンモンイン</t>
    </rPh>
    <phoneticPr fontId="4"/>
  </si>
  <si>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</si>
  <si>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</si>
  <si>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</si>
  <si>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特定無し</t>
    <rPh sb="0" eb="2">
      <t>トクテイ</t>
    </rPh>
    <rPh sb="2" eb="3">
      <t>ム</t>
    </rPh>
    <phoneticPr fontId="8"/>
  </si>
  <si>
    <t>夜間支援従事者</t>
    <rPh sb="0" eb="7">
      <t>ヤカンシエンジュウジシャ</t>
    </rPh>
    <phoneticPr fontId="4"/>
  </si>
  <si>
    <t>サービス</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</si>
  <si>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</si>
  <si>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住 所</t>
    <rPh sb="0" eb="1">
      <t>ジュウ</t>
    </rPh>
    <rPh sb="2" eb="3">
      <t>トコロ</t>
    </rPh>
    <phoneticPr fontId="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</si>
  <si>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</si>
  <si>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氏　名</t>
    <rPh sb="0" eb="1">
      <t>シ</t>
    </rPh>
    <rPh sb="2" eb="3">
      <t>メイ</t>
    </rPh>
    <phoneticPr fontId="8"/>
  </si>
  <si>
    <t>その他職員</t>
    <rPh sb="2" eb="3">
      <t>タ</t>
    </rPh>
    <rPh sb="3" eb="5">
      <t>ショクイン</t>
    </rPh>
    <phoneticPr fontId="4"/>
  </si>
  <si>
    <t>名　称</t>
    <rPh sb="0" eb="1">
      <t>メイ</t>
    </rPh>
    <rPh sb="2" eb="3">
      <t>ショウ</t>
    </rPh>
    <phoneticPr fontId="8"/>
  </si>
  <si>
    <t>医　師</t>
    <rPh sb="0" eb="1">
      <t>イ</t>
    </rPh>
    <rPh sb="2" eb="3">
      <t>シ</t>
    </rPh>
    <phoneticPr fontId="8"/>
  </si>
  <si>
    <t>理学療法士</t>
    <rPh sb="0" eb="2">
      <t>リガク</t>
    </rPh>
    <rPh sb="2" eb="5">
      <t>リョウホウシ</t>
    </rPh>
    <phoneticPr fontId="8"/>
  </si>
  <si>
    <t>非常勤（人）</t>
    <rPh sb="0" eb="3">
      <t>ヒジョウキン</t>
    </rPh>
    <rPh sb="4" eb="5">
      <t>ヒト</t>
    </rPh>
    <phoneticPr fontId="8"/>
  </si>
  <si>
    <t>サービス管理責任者</t>
    <rPh sb="4" eb="6">
      <t>カンリ</t>
    </rPh>
    <rPh sb="6" eb="9">
      <t>セキニンシャ</t>
    </rPh>
    <phoneticPr fontId="8"/>
  </si>
  <si>
    <t>　区分６の延べ利用者数</t>
    <rPh sb="1" eb="3">
      <t>クブン</t>
    </rPh>
    <rPh sb="5" eb="6">
      <t>ノ</t>
    </rPh>
    <rPh sb="7" eb="11">
      <t>リヨウシャスウ</t>
    </rPh>
    <phoneticPr fontId="4"/>
  </si>
  <si>
    <t>基準上の必要人数（人）</t>
    <rPh sb="0" eb="2">
      <t>キジュン</t>
    </rPh>
    <rPh sb="2" eb="3">
      <t>ジョウ</t>
    </rPh>
    <rPh sb="4" eb="6">
      <t>ヒツヨウ</t>
    </rPh>
    <rPh sb="6" eb="8">
      <t>ニンズウ</t>
    </rPh>
    <rPh sb="9" eb="10">
      <t>ニン</t>
    </rPh>
    <phoneticPr fontId="8"/>
  </si>
  <si>
    <t>作業療法士</t>
    <rPh sb="0" eb="2">
      <t>サギョウ</t>
    </rPh>
    <rPh sb="2" eb="5">
      <t>リョウホウシ</t>
    </rPh>
    <phoneticPr fontId="8"/>
  </si>
  <si>
    <t>　(1) 「４週」・「暦月」のいずれかを選択してください。</t>
    <rPh sb="7" eb="8">
      <t>シュウ</t>
    </rPh>
    <rPh sb="11" eb="12">
      <t>レキ</t>
    </rPh>
    <rPh sb="12" eb="13">
      <t>ツキ</t>
    </rPh>
    <rPh sb="20" eb="22">
      <t>センタク</t>
    </rPh>
    <phoneticPr fontId="23"/>
  </si>
  <si>
    <t>サービス単位</t>
    <rPh sb="4" eb="6">
      <t>タンイ</t>
    </rPh>
    <phoneticPr fontId="8"/>
  </si>
  <si>
    <t>専従</t>
    <rPh sb="0" eb="2">
      <t>センジュウ</t>
    </rPh>
    <phoneticPr fontId="8"/>
  </si>
  <si>
    <t>　区分２の延べ利用者数</t>
    <rPh sb="1" eb="3">
      <t>クブン</t>
    </rPh>
    <rPh sb="5" eb="6">
      <t>ノ</t>
    </rPh>
    <rPh sb="7" eb="11">
      <t>リヨウシャスウ</t>
    </rPh>
    <phoneticPr fontId="4"/>
  </si>
  <si>
    <t>必要な配置数</t>
    <rPh sb="0" eb="2">
      <t>ヒツヨウ</t>
    </rPh>
    <rPh sb="3" eb="6">
      <t>ハイチスウ</t>
    </rPh>
    <phoneticPr fontId="24"/>
  </si>
  <si>
    <t>多機能型実施の有無</t>
    <rPh sb="0" eb="3">
      <t>タキノウ</t>
    </rPh>
    <rPh sb="3" eb="4">
      <t>ガタ</t>
    </rPh>
    <rPh sb="4" eb="6">
      <t>ジッシ</t>
    </rPh>
    <rPh sb="7" eb="9">
      <t>ウム</t>
    </rPh>
    <phoneticPr fontId="8"/>
  </si>
  <si>
    <t>営業時間</t>
    <rPh sb="0" eb="2">
      <t>エイギョウ</t>
    </rPh>
    <rPh sb="2" eb="4">
      <t>ジカン</t>
    </rPh>
    <phoneticPr fontId="8"/>
  </si>
  <si>
    <t>　　　 その他、特記事項欄としてもご活用ください。</t>
    <rPh sb="6" eb="7">
      <t>タ</t>
    </rPh>
    <rPh sb="8" eb="10">
      <t>トッキ</t>
    </rPh>
    <rPh sb="10" eb="12">
      <t>ジコウ</t>
    </rPh>
    <rPh sb="12" eb="13">
      <t>ラン</t>
    </rPh>
    <rPh sb="18" eb="20">
      <t>カツヨウ</t>
    </rPh>
    <phoneticPr fontId="13"/>
  </si>
  <si>
    <t>※兼務</t>
    <rPh sb="1" eb="3">
      <t>ケンム</t>
    </rPh>
    <phoneticPr fontId="8"/>
  </si>
  <si>
    <t>児童指導員</t>
    <rPh sb="0" eb="2">
      <t>ジドウ</t>
    </rPh>
    <rPh sb="2" eb="5">
      <t>シドウイン</t>
    </rPh>
    <phoneticPr fontId="4"/>
  </si>
  <si>
    <t>従業者数</t>
    <rPh sb="0" eb="2">
      <t>ジュウギョウ</t>
    </rPh>
    <rPh sb="2" eb="3">
      <t>シャ</t>
    </rPh>
    <rPh sb="3" eb="4">
      <t>カズ</t>
    </rPh>
    <phoneticPr fontId="8"/>
  </si>
  <si>
    <t>営業日</t>
    <rPh sb="0" eb="3">
      <t>エイギョウビ</t>
    </rPh>
    <phoneticPr fontId="8"/>
  </si>
  <si>
    <t>主たる対象者</t>
    <rPh sb="0" eb="1">
      <t>シュ</t>
    </rPh>
    <rPh sb="3" eb="6">
      <t>タイショウシャ</t>
    </rPh>
    <phoneticPr fontId="8"/>
  </si>
  <si>
    <t>言語聴覚士</t>
    <rPh sb="0" eb="2">
      <t>ゲンゴ</t>
    </rPh>
    <rPh sb="2" eb="5">
      <t>チョウカクシ</t>
    </rPh>
    <phoneticPr fontId="4"/>
  </si>
  <si>
    <t>常勤換算後の人数（人）</t>
    <rPh sb="0" eb="2">
      <t>ジョウキン</t>
    </rPh>
    <rPh sb="2" eb="4">
      <t>カンザン</t>
    </rPh>
    <rPh sb="4" eb="5">
      <t>ゴ</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</si>
  <si>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</si>
  <si>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</si>
  <si>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（備考）</t>
    <rPh sb="1" eb="3">
      <t>ビコウ</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</si>
  <si>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</si>
  <si>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</si>
  <si>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生活訓練</t>
    <rPh sb="0" eb="2">
      <t>セイカツ</t>
    </rPh>
    <rPh sb="2" eb="4">
      <t>クンレン</t>
    </rPh>
    <phoneticPr fontId="8"/>
  </si>
  <si>
    <t>サービス単位３</t>
    <rPh sb="4" eb="6">
      <t>タンイ</t>
    </rPh>
    <phoneticPr fontId="8"/>
  </si>
  <si>
    <t>４以上５未満</t>
    <rPh sb="1" eb="3">
      <t>イジョウ</t>
    </rPh>
    <rPh sb="4" eb="6">
      <t>ミマン</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</si>
  <si>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</si>
  <si>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５以上</t>
    <rPh sb="1" eb="3">
      <t>イジョウ</t>
    </rPh>
    <phoneticPr fontId="8"/>
  </si>
  <si>
    <t>理学療法士又は作業療法士</t>
    <rPh sb="0" eb="5">
      <t>リガクリョウホウシ</t>
    </rPh>
    <rPh sb="5" eb="6">
      <t>マタ</t>
    </rPh>
    <rPh sb="7" eb="12">
      <t>サギョウリョウホウシ</t>
    </rPh>
    <phoneticPr fontId="4"/>
  </si>
  <si>
    <t>サービス単位１</t>
    <rPh sb="4" eb="6">
      <t>タンイ</t>
    </rPh>
    <phoneticPr fontId="8"/>
  </si>
  <si>
    <t>区分</t>
    <rPh sb="0" eb="2">
      <t>クブン</t>
    </rPh>
    <phoneticPr fontId="24"/>
  </si>
  <si>
    <t>サービス単位２</t>
    <rPh sb="4" eb="6">
      <t>タンイ</t>
    </rPh>
    <phoneticPr fontId="8"/>
  </si>
  <si>
    <t>主な掲示事項</t>
    <rPh sb="0" eb="1">
      <t>オモ</t>
    </rPh>
    <rPh sb="2" eb="4">
      <t>ケイジ</t>
    </rPh>
    <rPh sb="4" eb="6">
      <t>ジコウ</t>
    </rPh>
    <phoneticPr fontId="8"/>
  </si>
  <si>
    <t>単位ごとの営業日</t>
  </si>
  <si>
    <t>単位ごとのサービス提供時間（送迎時間を除く）（①　　：　　～　　：　　②　　：　　～　　：　　）</t>
  </si>
  <si>
    <t>身体障害者</t>
    <rPh sb="0" eb="2">
      <t>シンタイ</t>
    </rPh>
    <rPh sb="2" eb="4">
      <t>ショウガイ</t>
    </rPh>
    <rPh sb="4" eb="5">
      <t>シャ</t>
    </rPh>
    <phoneticPr fontId="8"/>
  </si>
  <si>
    <t>細分無し</t>
    <rPh sb="0" eb="2">
      <t>サイブン</t>
    </rPh>
    <rPh sb="2" eb="3">
      <t>ナ</t>
    </rPh>
    <phoneticPr fontId="8"/>
  </si>
  <si>
    <t>調理員</t>
    <rPh sb="0" eb="3">
      <t>チョウリイン</t>
    </rPh>
    <phoneticPr fontId="4"/>
  </si>
  <si>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</si>
  <si>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</si>
  <si>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</si>
  <si>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その他の費用</t>
    <rPh sb="2" eb="3">
      <t>タ</t>
    </rPh>
    <rPh sb="4" eb="6">
      <t>ヒヨウ</t>
    </rPh>
    <phoneticPr fontId="8"/>
  </si>
  <si>
    <t>知的障害者</t>
    <rPh sb="0" eb="2">
      <t>チテキ</t>
    </rPh>
    <rPh sb="2" eb="5">
      <t>ショウガイシャ</t>
    </rPh>
    <phoneticPr fontId="8"/>
  </si>
  <si>
    <t>難病等対象者</t>
    <rPh sb="0" eb="2">
      <t>ナンビョウ</t>
    </rPh>
    <rPh sb="2" eb="3">
      <t>トウ</t>
    </rPh>
    <rPh sb="3" eb="6">
      <t>タイショウシャ</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</si>
  <si>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</si>
  <si>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利用定員</t>
    <rPh sb="0" eb="2">
      <t>リヨウ</t>
    </rPh>
    <rPh sb="2" eb="4">
      <t>テイイン</t>
    </rPh>
    <phoneticPr fontId="8"/>
  </si>
  <si>
    <t>人（単位ごとの定員）（①　　　　　　　　②　　　　　　　　　）</t>
  </si>
  <si>
    <t>基準上の必要定員</t>
    <rPh sb="0" eb="2">
      <t>キジュン</t>
    </rPh>
    <rPh sb="2" eb="3">
      <t>ジョウ</t>
    </rPh>
    <rPh sb="4" eb="6">
      <t>ヒツヨウ</t>
    </rPh>
    <rPh sb="6" eb="8">
      <t>テイイン</t>
    </rPh>
    <phoneticPr fontId="8"/>
  </si>
  <si>
    <t>有　　・　　無</t>
    <rPh sb="0" eb="1">
      <t>ア</t>
    </rPh>
    <rPh sb="6" eb="7">
      <t>ナ</t>
    </rPh>
    <phoneticPr fontId="8"/>
  </si>
  <si>
    <t>利用料</t>
    <rPh sb="0" eb="3">
      <t>リヨウリョウ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</si>
  <si>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</si>
  <si>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</si>
  <si>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</si>
  <si>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苦情解決の措置概要</t>
    <rPh sb="0" eb="2">
      <t>クジョウ</t>
    </rPh>
    <rPh sb="2" eb="4">
      <t>カイケツ</t>
    </rPh>
    <rPh sb="5" eb="7">
      <t>ソチ</t>
    </rPh>
    <rPh sb="7" eb="9">
      <t>ガイヨウ</t>
    </rPh>
    <phoneticPr fontId="8"/>
  </si>
  <si>
    <t>地域生活支援員</t>
    <rPh sb="0" eb="7">
      <t>チイキセイカツシエンイン</t>
    </rPh>
    <phoneticPr fontId="4"/>
  </si>
  <si>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</si>
  <si>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</si>
  <si>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</si>
  <si>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</si>
  <si>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主な診療科名</t>
    <rPh sb="0" eb="1">
      <t>オモ</t>
    </rPh>
    <rPh sb="2" eb="5">
      <t>シンリョウカ</t>
    </rPh>
    <rPh sb="5" eb="6">
      <t>メイ</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</si>
  <si>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</si>
  <si>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</si>
  <si>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2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</si>
  <si>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</si>
  <si>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訪問支援員</t>
    <rPh sb="0" eb="2">
      <t>ホウモン</t>
    </rPh>
    <rPh sb="2" eb="5">
      <t>シエンイン</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</si>
  <si>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</si>
  <si>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サービス提供責任者</t>
    <rPh sb="4" eb="6">
      <t>テイキョウ</t>
    </rPh>
    <rPh sb="6" eb="9">
      <t>セキニンシャ</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</si>
  <si>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</si>
  <si>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</si>
  <si>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(4)職種</t>
    <rPh sb="3" eb="5">
      <t>ショクシュ</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</si>
  <si>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</si>
  <si>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</si>
  <si>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</si>
  <si>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</si>
  <si>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t>
    <rPh sb="4" eb="6">
      <t>シュベツ</t>
    </rPh>
    <phoneticPr fontId="23"/>
  </si>
  <si>
    <t>合計</t>
    <rPh sb="0" eb="2">
      <t>ゴウケイ</t>
    </rPh>
    <phoneticPr fontId="8"/>
  </si>
  <si>
    <t>！申請するサービス類型を選択してください</t>
    <rPh sb="1" eb="3">
      <t>シンセイ</t>
    </rPh>
    <rPh sb="9" eb="11">
      <t>ルイケイ</t>
    </rPh>
    <rPh sb="12" eb="14">
      <t>センタク</t>
    </rPh>
    <phoneticPr fontId="4"/>
  </si>
  <si>
    <t>年</t>
    <rPh sb="0" eb="1">
      <t>ネン</t>
    </rPh>
    <phoneticPr fontId="8"/>
  </si>
  <si>
    <t>月</t>
    <rPh sb="0" eb="1">
      <t>ゲツ</t>
    </rPh>
    <phoneticPr fontId="8"/>
  </si>
  <si>
    <t>事業所名</t>
    <rPh sb="0" eb="3">
      <t>ジギョウショ</t>
    </rPh>
    <rPh sb="3" eb="4">
      <t>メイ</t>
    </rPh>
    <phoneticPr fontId="23"/>
  </si>
  <si>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</si>
  <si>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</si>
  <si>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</si>
  <si>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8"/>
  </si>
  <si>
    <t>時間/月</t>
    <rPh sb="0" eb="2">
      <t>ジカン</t>
    </rPh>
    <rPh sb="3" eb="4">
      <t>ツキ</t>
    </rPh>
    <phoneticPr fontId="8"/>
  </si>
  <si>
    <t>No.</t>
  </si>
  <si>
    <t>(5)勤務形態</t>
    <rPh sb="3" eb="5">
      <t>キンム</t>
    </rPh>
    <rPh sb="5" eb="7">
      <t>ケイタイ</t>
    </rPh>
    <phoneticPr fontId="8"/>
  </si>
  <si>
    <t>就労定着支援員</t>
    <rPh sb="0" eb="2">
      <t>シュウロウ</t>
    </rPh>
    <rPh sb="2" eb="7">
      <t>テイチャクシエンイン</t>
    </rPh>
    <phoneticPr fontId="4"/>
  </si>
  <si>
    <t>(6)資格</t>
    <rPh sb="3" eb="5">
      <t>シカク</t>
    </rPh>
    <phoneticPr fontId="8"/>
  </si>
  <si>
    <t>(7)氏名</t>
    <rPh sb="3" eb="5">
      <t>シメイ</t>
    </rPh>
    <phoneticPr fontId="8"/>
  </si>
  <si>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</si>
  <si>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(8)</t>
  </si>
  <si>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</si>
  <si>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</si>
  <si>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</si>
  <si>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</si>
  <si>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</si>
  <si>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</si>
  <si>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</si>
  <si>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</si>
  <si>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</si>
  <si>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(2) 「予定」・「実績」のいずれかを選択してください。</t>
    <rPh sb="6" eb="8">
      <t>ヨテイ</t>
    </rPh>
    <rPh sb="11" eb="13">
      <t>ジッセキ</t>
    </rPh>
    <rPh sb="20" eb="22">
      <t>センタク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</si>
  <si>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</si>
  <si>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</si>
  <si>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3"/>
  </si>
  <si>
    <t>記号</t>
    <rPh sb="0" eb="2">
      <t>キゴウ</t>
    </rPh>
    <phoneticPr fontId="23"/>
  </si>
  <si>
    <t>区分</t>
    <rPh sb="0" eb="2">
      <t>クブン</t>
    </rPh>
    <phoneticPr fontId="23"/>
  </si>
  <si>
    <t>共同生活援助・介護サービス包括型</t>
    <rPh sb="0" eb="2">
      <t>キョウドウ</t>
    </rPh>
    <rPh sb="2" eb="4">
      <t>セイカツ</t>
    </rPh>
    <rPh sb="4" eb="6">
      <t>エンジョ</t>
    </rPh>
    <phoneticPr fontId="8"/>
  </si>
  <si>
    <t>A</t>
  </si>
  <si>
    <t>常勤で専従</t>
    <rPh sb="0" eb="2">
      <t>ジョウキン</t>
    </rPh>
    <rPh sb="3" eb="5">
      <t>センジュウ</t>
    </rPh>
    <phoneticPr fontId="23"/>
  </si>
  <si>
    <t>B</t>
  </si>
  <si>
    <t>常勤で兼務</t>
    <rPh sb="0" eb="2">
      <t>ジョウキン</t>
    </rPh>
    <rPh sb="3" eb="5">
      <t>ケンム</t>
    </rPh>
    <phoneticPr fontId="23"/>
  </si>
  <si>
    <t>C</t>
  </si>
  <si>
    <t>非常勤で専従</t>
    <rPh sb="0" eb="3">
      <t>ヒジョウキン</t>
    </rPh>
    <rPh sb="4" eb="6">
      <t>センジュウ</t>
    </rPh>
    <phoneticPr fontId="23"/>
  </si>
  <si>
    <t>重度訪問介護</t>
    <rPh sb="0" eb="2">
      <t>ジュウド</t>
    </rPh>
    <rPh sb="2" eb="4">
      <t>ホウモン</t>
    </rPh>
    <rPh sb="4" eb="6">
      <t>カイゴ</t>
    </rPh>
    <phoneticPr fontId="4"/>
  </si>
  <si>
    <t>D</t>
  </si>
  <si>
    <t>非常勤で兼務</t>
    <rPh sb="0" eb="3">
      <t>ヒジョウキン</t>
    </rPh>
    <rPh sb="4" eb="6">
      <t>ケンム</t>
    </rPh>
    <phoneticPr fontId="23"/>
  </si>
  <si>
    <t>（注）常勤・非常勤の区分について</t>
    <rPh sb="1" eb="2">
      <t>チュウ</t>
    </rPh>
    <rPh sb="3" eb="5">
      <t>ジョウキン</t>
    </rPh>
    <rPh sb="6" eb="9">
      <t>ヒジョウキン</t>
    </rPh>
    <rPh sb="10" eb="12">
      <t>クブン</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</si>
  <si>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</si>
  <si>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従業者の保有する資格を入力してください。</t>
    <rPh sb="5" eb="8">
      <t>ジュウギョウシャ</t>
    </rPh>
    <rPh sb="9" eb="11">
      <t>ホユウ</t>
    </rPh>
    <rPh sb="13" eb="15">
      <t>シカク</t>
    </rPh>
    <rPh sb="16" eb="18">
      <t>ニュウリョク</t>
    </rPh>
    <phoneticPr fontId="23"/>
  </si>
  <si>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</si>
  <si>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</si>
  <si>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</si>
  <si>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</si>
  <si>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</si>
  <si>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夜間支援従事者</t>
    <rPh sb="0" eb="2">
      <t>ヤカン</t>
    </rPh>
    <rPh sb="2" eb="4">
      <t>シエン</t>
    </rPh>
    <rPh sb="4" eb="7">
      <t>ジュウジシャ</t>
    </rPh>
    <phoneticPr fontId="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</si>
  <si>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</si>
  <si>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</si>
  <si>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</si>
  <si>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区分３の延べ利用者数</t>
    <rPh sb="1" eb="3">
      <t>クブン</t>
    </rPh>
    <rPh sb="5" eb="6">
      <t>ノ</t>
    </rPh>
    <rPh sb="7" eb="11">
      <t>リヨウシャスウ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</si>
  <si>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</si>
  <si>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理学療法士</t>
    <rPh sb="0" eb="5">
      <t>リガクリョウホウシ</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</si>
  <si>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</si>
  <si>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</si>
  <si>
    <t>居宅介護</t>
  </si>
  <si>
    <t>職種⑧</t>
    <rPh sb="0" eb="2">
      <t>ショクシュ</t>
    </rPh>
    <phoneticPr fontId="4"/>
  </si>
  <si>
    <t>４週</t>
  </si>
  <si>
    <t>※選択肢にない職種については直接入力してください</t>
  </si>
  <si>
    <t>管理者</t>
    <rPh sb="0" eb="3">
      <t>カンリシャ</t>
    </rPh>
    <phoneticPr fontId="4"/>
  </si>
  <si>
    <t>職種③</t>
    <rPh sb="0" eb="2">
      <t>ショクシュ</t>
    </rPh>
    <phoneticPr fontId="4"/>
  </si>
  <si>
    <t>自立生活援助</t>
    <rPh sb="0" eb="2">
      <t>ジリツ</t>
    </rPh>
    <rPh sb="2" eb="4">
      <t>セイカツ</t>
    </rPh>
    <rPh sb="4" eb="6">
      <t>エンジョ</t>
    </rPh>
    <phoneticPr fontId="8"/>
  </si>
  <si>
    <t>従業者</t>
    <rPh sb="0" eb="3">
      <t>ジュウギョウシャ</t>
    </rPh>
    <phoneticPr fontId="4"/>
  </si>
  <si>
    <t>＜人員に関する基準＞</t>
    <rPh sb="1" eb="3">
      <t>ジンイン</t>
    </rPh>
    <rPh sb="4" eb="5">
      <t>カン</t>
    </rPh>
    <rPh sb="7" eb="9">
      <t>キジュン</t>
    </rPh>
    <phoneticPr fontId="8"/>
  </si>
  <si>
    <t>就労選択支援</t>
    <rPh sb="0" eb="2">
      <t>シュウロウ</t>
    </rPh>
    <rPh sb="2" eb="4">
      <t>センタク</t>
    </rPh>
    <rPh sb="4" eb="6">
      <t>シエン</t>
    </rPh>
    <phoneticPr fontId="4"/>
  </si>
  <si>
    <t>個人居宅介護
利用者数平均</t>
    <rPh sb="11" eb="13">
      <t>ヘイキン</t>
    </rPh>
    <phoneticPr fontId="4"/>
  </si>
  <si>
    <t>心理担当職員</t>
    <rPh sb="0" eb="6">
      <t>シンリタントウショクイン</t>
    </rPh>
    <phoneticPr fontId="4"/>
  </si>
  <si>
    <t>職種①</t>
    <rPh sb="0" eb="2">
      <t>ショクシュ</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</si>
  <si>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</si>
  <si>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24"/>
  </si>
  <si>
    <t>兼務</t>
    <rPh sb="0" eb="2">
      <t>ケンム</t>
    </rPh>
    <phoneticPr fontId="24"/>
  </si>
  <si>
    <t>常勤</t>
    <rPh sb="0" eb="2">
      <t>ジョウキン</t>
    </rPh>
    <phoneticPr fontId="8"/>
  </si>
  <si>
    <t>非常勤</t>
    <rPh sb="0" eb="3">
      <t>ヒジョウキン</t>
    </rPh>
    <phoneticPr fontId="8"/>
  </si>
  <si>
    <t>常勤換算数</t>
    <rPh sb="0" eb="5">
      <t>ジョウキンカンサンスウ</t>
    </rPh>
    <phoneticPr fontId="4"/>
  </si>
  <si>
    <t>生活介護</t>
    <rPh sb="0" eb="2">
      <t>セイカツ</t>
    </rPh>
    <rPh sb="2" eb="4">
      <t>カイゴ</t>
    </rPh>
    <phoneticPr fontId="8"/>
  </si>
  <si>
    <t>行動援護</t>
    <rPh sb="0" eb="4">
      <t>コウドウエンゴ</t>
    </rPh>
    <phoneticPr fontId="4"/>
  </si>
  <si>
    <t>療養介護</t>
    <rPh sb="0" eb="2">
      <t>リョウヨウ</t>
    </rPh>
    <rPh sb="2" eb="4">
      <t>カイゴ</t>
    </rPh>
    <phoneticPr fontId="8"/>
  </si>
  <si>
    <t>サービス管理責任者</t>
    <rPh sb="4" eb="6">
      <t>カンリ</t>
    </rPh>
    <rPh sb="6" eb="9">
      <t>セキニンシャ</t>
    </rPh>
    <phoneticPr fontId="4"/>
  </si>
  <si>
    <t>生活支援員</t>
    <rPh sb="0" eb="5">
      <t>セイカツシエンイン</t>
    </rPh>
    <phoneticPr fontId="4"/>
  </si>
  <si>
    <t>医師</t>
    <rPh sb="0" eb="2">
      <t>イシ</t>
    </rPh>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</si>
  <si>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
  </si>
  <si>
    <t>看護職員</t>
    <rPh sb="0" eb="4">
      <t>カンゴショクイン</t>
    </rPh>
    <phoneticPr fontId="4"/>
  </si>
  <si>
    <t>計</t>
    <rPh sb="0" eb="1">
      <t>ケイ</t>
    </rPh>
    <phoneticPr fontId="8"/>
  </si>
  <si>
    <t>平均利用者数</t>
    <rPh sb="0" eb="2">
      <t>ヘイキン</t>
    </rPh>
    <rPh sb="2" eb="6">
      <t>リヨウシャスウ</t>
    </rPh>
    <phoneticPr fontId="8"/>
  </si>
  <si>
    <t>開所日数</t>
    <rPh sb="0" eb="2">
      <t>カイショ</t>
    </rPh>
    <rPh sb="2" eb="4">
      <t>ニッスウ</t>
    </rPh>
    <phoneticPr fontId="24"/>
  </si>
  <si>
    <t>兼務</t>
    <rPh sb="0" eb="2">
      <t>ケンム</t>
    </rPh>
    <phoneticPr fontId="8"/>
  </si>
  <si>
    <t>利用者延べ数計</t>
    <rPh sb="3" eb="4">
      <t>ノ</t>
    </rPh>
    <rPh sb="6" eb="7">
      <t>ケイ</t>
    </rPh>
    <phoneticPr fontId="8"/>
  </si>
  <si>
    <t>　区分４の延べ利用者数</t>
    <rPh sb="1" eb="3">
      <t>クブン</t>
    </rPh>
    <rPh sb="5" eb="6">
      <t>ノ</t>
    </rPh>
    <rPh sb="7" eb="11">
      <t>リヨウシャスウ</t>
    </rPh>
    <phoneticPr fontId="4"/>
  </si>
  <si>
    <t>　区分５の延べ利用者数</t>
    <rPh sb="1" eb="3">
      <t>クブン</t>
    </rPh>
    <rPh sb="5" eb="6">
      <t>ノ</t>
    </rPh>
    <rPh sb="7" eb="11">
      <t>リヨウシャスウ</t>
    </rPh>
    <phoneticPr fontId="4"/>
  </si>
  <si>
    <t>機能訓練</t>
    <rPh sb="0" eb="2">
      <t>キノウ</t>
    </rPh>
    <rPh sb="2" eb="4">
      <t>クンレン</t>
    </rPh>
    <phoneticPr fontId="8"/>
  </si>
  <si>
    <t>保育所等訪問支援</t>
    <rPh sb="0" eb="3">
      <t>ホイクショ</t>
    </rPh>
    <rPh sb="3" eb="4">
      <t>トウ</t>
    </rPh>
    <rPh sb="4" eb="6">
      <t>ホウモン</t>
    </rPh>
    <rPh sb="6" eb="8">
      <t>シエン</t>
    </rPh>
    <phoneticPr fontId="23"/>
  </si>
  <si>
    <t>地域移行支援員</t>
    <rPh sb="0" eb="4">
      <t>チイキイコウ</t>
    </rPh>
    <rPh sb="4" eb="7">
      <t>シエンイン</t>
    </rPh>
    <phoneticPr fontId="4"/>
  </si>
  <si>
    <t xml:space="preserve"> 　　 保有資格を全て記入するのではなく、人員基準・加配加算上、求められる資格等を入力してください。</t>
  </si>
  <si>
    <t>就労移行支援</t>
    <rPh sb="0" eb="2">
      <t>シュウロウ</t>
    </rPh>
    <rPh sb="2" eb="4">
      <t>イコウ</t>
    </rPh>
    <rPh sb="4" eb="6">
      <t>シエン</t>
    </rPh>
    <phoneticPr fontId="8"/>
  </si>
  <si>
    <t>職種⑦</t>
    <rPh sb="0" eb="2">
      <t>ショクシュ</t>
    </rPh>
    <phoneticPr fontId="4"/>
  </si>
  <si>
    <t>職種②</t>
    <rPh sb="0" eb="2">
      <t>ショクシュ</t>
    </rPh>
    <phoneticPr fontId="4"/>
  </si>
  <si>
    <t>就労支援員</t>
    <rPh sb="0" eb="5">
      <t>シュウロウシエンイン</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</si>
  <si>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</si>
  <si>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</si>
  <si>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4"/>
  </si>
  <si>
    <t>生活支援員</t>
  </si>
  <si>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</si>
  <si>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</si>
  <si>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世話人</t>
    <rPh sb="0" eb="3">
      <t>セワニン</t>
    </rPh>
    <phoneticPr fontId="4"/>
  </si>
  <si>
    <t>　区分１以下の延べ利用者数</t>
    <rPh sb="1" eb="3">
      <t>クブン</t>
    </rPh>
    <rPh sb="4" eb="6">
      <t>イカ</t>
    </rPh>
    <rPh sb="7" eb="8">
      <t>ノ</t>
    </rPh>
    <rPh sb="9" eb="13">
      <t>リヨウシャスウ</t>
    </rPh>
    <phoneticPr fontId="4"/>
  </si>
  <si>
    <t>個人居宅介護利用者数</t>
    <rPh sb="0" eb="2">
      <t>コジン</t>
    </rPh>
    <rPh sb="2" eb="4">
      <t>キョタク</t>
    </rPh>
    <rPh sb="4" eb="6">
      <t>カイゴ</t>
    </rPh>
    <rPh sb="6" eb="9">
      <t>リヨウシャ</t>
    </rPh>
    <rPh sb="9" eb="10">
      <t>スウ</t>
    </rPh>
    <phoneticPr fontId="4"/>
  </si>
  <si>
    <t>個人居宅介護利用者数</t>
    <rPh sb="0" eb="2">
      <t>コジン</t>
    </rPh>
    <rPh sb="9" eb="10">
      <t>スウ</t>
    </rPh>
    <phoneticPr fontId="4"/>
  </si>
  <si>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</si>
  <si>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</si>
  <si>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</si>
  <si>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職種④</t>
    <rPh sb="0" eb="2">
      <t>ショクシュ</t>
    </rPh>
    <phoneticPr fontId="4"/>
  </si>
  <si>
    <t>一般相談支援事業</t>
    <rPh sb="2" eb="4">
      <t>ソウダン</t>
    </rPh>
    <rPh sb="4" eb="6">
      <t>シエン</t>
    </rPh>
    <rPh sb="6" eb="8">
      <t>ジギョウ</t>
    </rPh>
    <phoneticPr fontId="8"/>
  </si>
  <si>
    <t>相談支援員</t>
    <rPh sb="0" eb="2">
      <t>ソウダン</t>
    </rPh>
    <rPh sb="2" eb="5">
      <t>シエンイン</t>
    </rPh>
    <phoneticPr fontId="4"/>
  </si>
  <si>
    <t>児童発達支援・放課後等デイサービス</t>
    <rPh sb="0" eb="2">
      <t>ジドウ</t>
    </rPh>
    <rPh sb="2" eb="4">
      <t>ハッタツ</t>
    </rPh>
    <rPh sb="4" eb="6">
      <t>シエン</t>
    </rPh>
    <rPh sb="7" eb="11">
      <t>ホウカゴトウ</t>
    </rPh>
    <phoneticPr fontId="23"/>
  </si>
  <si>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</si>
  <si>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</si>
  <si>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居宅訪問型児童発達支援</t>
    <rPh sb="0" eb="2">
      <t>キョタク</t>
    </rPh>
    <rPh sb="2" eb="4">
      <t>ホウモン</t>
    </rPh>
    <rPh sb="4" eb="5">
      <t>ガタ</t>
    </rPh>
    <rPh sb="5" eb="7">
      <t>ジドウ</t>
    </rPh>
    <rPh sb="7" eb="9">
      <t>ハッタツ</t>
    </rPh>
    <rPh sb="9" eb="11">
      <t>シエン</t>
    </rPh>
    <phoneticPr fontId="23"/>
  </si>
  <si>
    <t>児童発達支援管理責任者</t>
    <rPh sb="0" eb="2">
      <t>ジドウ</t>
    </rPh>
    <rPh sb="2" eb="6">
      <t>ハッタツシエン</t>
    </rPh>
    <rPh sb="6" eb="8">
      <t>カンリ</t>
    </rPh>
    <rPh sb="8" eb="11">
      <t>セキニンシャ</t>
    </rPh>
    <phoneticPr fontId="4"/>
  </si>
  <si>
    <t>福祉型障害児入所施設</t>
    <rPh sb="0" eb="3">
      <t>フクシガタ</t>
    </rPh>
    <rPh sb="3" eb="6">
      <t>ショウガイジ</t>
    </rPh>
    <rPh sb="6" eb="8">
      <t>ニュウショ</t>
    </rPh>
    <rPh sb="8" eb="10">
      <t>シセツ</t>
    </rPh>
    <phoneticPr fontId="23"/>
  </si>
  <si>
    <t>医療型障害児入所施設</t>
    <rPh sb="0" eb="2">
      <t>イリョウ</t>
    </rPh>
    <rPh sb="2" eb="3">
      <t>ガタ</t>
    </rPh>
    <rPh sb="3" eb="6">
      <t>ショウガイジ</t>
    </rPh>
    <rPh sb="6" eb="8">
      <t>ニュウショ</t>
    </rPh>
    <rPh sb="8" eb="10">
      <t>シセツ</t>
    </rPh>
    <phoneticPr fontId="23"/>
  </si>
  <si>
    <t>短期入所・空床利用型</t>
    <rPh sb="0" eb="2">
      <t>タンキ</t>
    </rPh>
    <rPh sb="2" eb="4">
      <t>ニュウショ</t>
    </rPh>
    <rPh sb="5" eb="7">
      <t>クウショウ</t>
    </rPh>
    <rPh sb="7" eb="10">
      <t>リヨウガタ</t>
    </rPh>
    <phoneticPr fontId="8"/>
  </si>
  <si>
    <t>職種⑤</t>
    <rPh sb="0" eb="2">
      <t>ショクシュ</t>
    </rPh>
    <phoneticPr fontId="4"/>
  </si>
  <si>
    <t>職種⑥</t>
    <rPh sb="0" eb="2">
      <t>ショクシュ</t>
    </rPh>
    <phoneticPr fontId="4"/>
  </si>
  <si>
    <t>職種⑨</t>
  </si>
  <si>
    <t>職種⑩</t>
  </si>
  <si>
    <t>作業療法士</t>
    <rPh sb="0" eb="5">
      <t>サギョウリョウホウシ</t>
    </rPh>
    <phoneticPr fontId="4"/>
  </si>
  <si>
    <t>短期入所・併設型</t>
    <rPh sb="0" eb="2">
      <t>タンキ</t>
    </rPh>
    <rPh sb="2" eb="4">
      <t>ニュウショ</t>
    </rPh>
    <rPh sb="5" eb="8">
      <t>ヘイセツガタ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</si>
  <si>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</si>
  <si>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</si>
  <si>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就労支援員</t>
    <rPh sb="0" eb="2">
      <t>シュウロウ</t>
    </rPh>
    <rPh sb="2" eb="5">
      <t>シエンイン</t>
    </rPh>
    <phoneticPr fontId="4"/>
  </si>
  <si>
    <t>職業指導員</t>
    <rPh sb="0" eb="2">
      <t>ショクギョウ</t>
    </rPh>
    <rPh sb="2" eb="4">
      <t>シドウ</t>
    </rPh>
    <rPh sb="4" eb="5">
      <t>イン</t>
    </rPh>
    <phoneticPr fontId="4"/>
  </si>
  <si>
    <t>機能訓練担当職員</t>
    <rPh sb="0" eb="4">
      <t>キノウクンレン</t>
    </rPh>
    <rPh sb="4" eb="6">
      <t>タントウ</t>
    </rPh>
    <rPh sb="6" eb="8">
      <t>ショクイン</t>
    </rPh>
    <phoneticPr fontId="4"/>
  </si>
  <si>
    <t>栄養士</t>
    <rPh sb="0" eb="3">
      <t>エイヨウシ</t>
    </rPh>
    <phoneticPr fontId="4"/>
  </si>
  <si>
    <t>職業指導員</t>
    <rPh sb="0" eb="5">
      <t>ショクギョウシドウイン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</si>
</sst>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409]d&quot;月&quot;"/>
    <numFmt numFmtId="177" formatCode="[$-409]d;@"/>
    <numFmt numFmtId="178" formatCode="aaa"/>
    <numFmt numFmtId="179" formatCode="0.0_ "/>
  </numFmts>
  <fonts count="25">
    <font>
      <sz val="11"/>
      <color theme="1"/>
      <name val="游ゴシック"/>
      <family val="3"/>
      <scheme val="minor"/>
    </font>
    <font>
      <sz val="11"/>
      <color auto="1"/>
      <name val="ＭＳ Ｐゴシック"/>
      <family val="3"/>
    </font>
    <font>
      <sz val="10"/>
      <color theme="1"/>
      <name val="ＭＳ ゴシック"/>
      <family val="3"/>
    </font>
    <font>
      <sz val="11"/>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2"/>
      <color auto="1"/>
      <name val="ＭＳ ゴシック"/>
      <family val="3"/>
    </font>
    <font>
      <sz val="12"/>
      <color rgb="FFFF0000"/>
      <name val="ＭＳ ゴシック"/>
      <family val="3"/>
    </font>
    <font>
      <sz val="9"/>
      <color auto="1"/>
      <name val="ＭＳ ゴシック"/>
      <family val="3"/>
    </font>
    <font>
      <b/>
      <sz val="11"/>
      <color auto="1"/>
      <name val="ＭＳ ゴシック"/>
      <family val="3"/>
    </font>
    <font>
      <sz val="10"/>
      <color auto="1"/>
      <name val="ＭＳ ゴシック"/>
      <family val="3"/>
    </font>
    <font>
      <sz val="8"/>
      <color rgb="FFC00000"/>
      <name val="ＭＳ ゴシック"/>
      <family val="3"/>
    </font>
    <font>
      <sz val="8"/>
      <color auto="1"/>
      <name val="ＭＳ ゴシック"/>
      <family val="3"/>
    </font>
    <font>
      <sz val="9"/>
      <color theme="0"/>
      <name val="ＭＳ ゴシック"/>
      <family val="3"/>
    </font>
    <font>
      <sz val="11"/>
      <color auto="1"/>
      <name val="ＭＳ ゴシック"/>
      <family val="3"/>
    </font>
    <font>
      <sz val="10"/>
      <color theme="0"/>
      <name val="ＭＳ ゴシック"/>
      <family val="3"/>
    </font>
    <font>
      <sz val="9"/>
      <color theme="1"/>
      <name val="ＭＳ ゴシック"/>
      <family val="3"/>
    </font>
    <font>
      <sz val="10"/>
      <color theme="1"/>
      <name val="游ゴシック"/>
      <family val="3"/>
      <scheme val="minor"/>
    </font>
    <font>
      <sz val="11"/>
      <color rgb="FFFF0000"/>
      <name val="游ゴシック"/>
      <family val="3"/>
      <scheme val="minor"/>
    </font>
    <font>
      <sz val="11"/>
      <color auto="1"/>
      <name val="游ゴシック"/>
      <family val="3"/>
      <scheme val="minor"/>
    </font>
    <font>
      <sz val="10"/>
      <color indexed="8"/>
      <name val="ＭＳ ゴシック"/>
      <family val="3"/>
    </font>
    <font>
      <sz val="6"/>
      <color auto="1"/>
      <name val="ＭＳ ゴシック"/>
      <family val="3"/>
    </font>
  </fonts>
  <fills count="8">
    <fill>
      <patternFill patternType="none"/>
    </fill>
    <fill>
      <patternFill patternType="gray125"/>
    </fill>
    <fill>
      <patternFill patternType="solid">
        <fgColor indexed="22"/>
        <bgColor indexed="64"/>
      </patternFill>
    </fill>
    <fill>
      <patternFill patternType="solid">
        <fgColor theme="5" tint="0.8"/>
        <bgColor indexed="64"/>
      </patternFill>
    </fill>
    <fill>
      <patternFill patternType="solid">
        <fgColor theme="0" tint="-0.35"/>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253">
    <xf numFmtId="0" fontId="0" fillId="0" borderId="0" xfId="0">
      <alignment vertical="center"/>
    </xf>
    <xf numFmtId="0" fontId="1" fillId="0" borderId="0" xfId="4" applyAlignment="1">
      <alignment horizontal="center" vertical="center"/>
    </xf>
    <xf numFmtId="0" fontId="5" fillId="0" borderId="0" xfId="8"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6"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7" fillId="0" borderId="0" xfId="4" applyFont="1" applyAlignment="1">
      <alignment horizontal="left" vertical="center" wrapText="1"/>
    </xf>
    <xf numFmtId="0" fontId="7"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8" applyFont="1" applyBorder="1">
      <alignment vertical="center"/>
    </xf>
    <xf numFmtId="0" fontId="7"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8" applyFont="1" applyBorder="1" applyAlignment="1">
      <alignment horizontal="center" vertical="center" wrapText="1"/>
    </xf>
    <xf numFmtId="0" fontId="1" fillId="0" borderId="36" xfId="4" applyBorder="1" applyAlignment="1">
      <alignment horizontal="center" vertical="center"/>
    </xf>
    <xf numFmtId="0" fontId="5" fillId="0" borderId="21" xfId="7"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8" fillId="0" borderId="0" xfId="4" applyFont="1" applyAlignment="1">
      <alignment horizontal="left" vertical="center"/>
    </xf>
    <xf numFmtId="0" fontId="7"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7"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8"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7" applyFont="1" applyBorder="1" applyAlignment="1">
      <alignment horizontal="center" vertical="center"/>
    </xf>
    <xf numFmtId="0" fontId="1" fillId="0" borderId="50" xfId="4" applyBorder="1" applyAlignment="1"/>
    <xf numFmtId="0" fontId="9" fillId="0" borderId="0" xfId="6" applyFont="1">
      <alignment vertical="center"/>
    </xf>
    <xf numFmtId="0" fontId="9" fillId="0" borderId="0" xfId="6" applyFont="1" applyAlignment="1">
      <alignment vertical="center" textRotation="255" shrinkToFit="1"/>
    </xf>
    <xf numFmtId="0" fontId="10" fillId="0" borderId="0" xfId="6" applyFont="1">
      <alignment vertical="center"/>
    </xf>
    <xf numFmtId="0" fontId="11" fillId="0" borderId="0" xfId="6" applyFont="1">
      <alignment vertical="center"/>
    </xf>
    <xf numFmtId="0" fontId="12" fillId="0" borderId="0" xfId="6" applyFont="1" applyAlignment="1">
      <alignment horizontal="left" vertical="center"/>
    </xf>
    <xf numFmtId="0" fontId="13" fillId="0" borderId="0" xfId="6" applyFont="1">
      <alignment vertical="center"/>
    </xf>
    <xf numFmtId="0" fontId="3" fillId="0" borderId="0" xfId="0" applyFont="1">
      <alignment vertical="center"/>
    </xf>
    <xf numFmtId="0" fontId="13" fillId="0" borderId="19" xfId="6" applyFont="1" applyBorder="1" applyAlignment="1">
      <alignment vertical="center"/>
    </xf>
    <xf numFmtId="0" fontId="13" fillId="0" borderId="21" xfId="6" applyFont="1" applyBorder="1">
      <alignment vertical="center"/>
    </xf>
    <xf numFmtId="0" fontId="11" fillId="0" borderId="19" xfId="6" applyFont="1" applyBorder="1" applyAlignment="1">
      <alignment horizontal="center" vertical="center"/>
    </xf>
    <xf numFmtId="0" fontId="11" fillId="0" borderId="14" xfId="6" applyFont="1" applyBorder="1" applyAlignment="1">
      <alignment horizontal="center" vertical="center"/>
    </xf>
    <xf numFmtId="0" fontId="11" fillId="0" borderId="0" xfId="6" applyFont="1" applyAlignment="1">
      <alignment horizontal="center" vertical="center"/>
    </xf>
    <xf numFmtId="0" fontId="13" fillId="0" borderId="0" xfId="6" applyFont="1" applyAlignment="1">
      <alignment horizontal="left" vertical="center"/>
    </xf>
    <xf numFmtId="0" fontId="11" fillId="0" borderId="21" xfId="6" applyFont="1" applyBorder="1" applyAlignment="1">
      <alignment horizontal="center" vertical="center"/>
    </xf>
    <xf numFmtId="0" fontId="11" fillId="0" borderId="21" xfId="6" applyFont="1" applyBorder="1" applyAlignment="1">
      <alignment horizontal="left" vertical="center"/>
    </xf>
    <xf numFmtId="0" fontId="11" fillId="0" borderId="19" xfId="6" applyFont="1" applyBorder="1" applyAlignment="1">
      <alignment horizontal="left" vertical="center"/>
    </xf>
    <xf numFmtId="0" fontId="11" fillId="0" borderId="17" xfId="6" applyFont="1" applyBorder="1" applyAlignment="1">
      <alignment horizontal="left" vertical="center" wrapText="1"/>
    </xf>
    <xf numFmtId="0" fontId="11" fillId="0" borderId="18" xfId="6" applyFont="1" applyBorder="1" applyAlignment="1">
      <alignment vertical="center" wrapText="1"/>
    </xf>
    <xf numFmtId="0" fontId="11" fillId="0" borderId="34" xfId="6" applyFont="1" applyBorder="1" applyAlignment="1">
      <alignment vertical="center" wrapText="1"/>
    </xf>
    <xf numFmtId="0" fontId="11" fillId="0" borderId="0" xfId="6" applyFont="1" applyAlignment="1">
      <alignment horizontal="left" vertical="center"/>
    </xf>
    <xf numFmtId="0" fontId="11" fillId="0" borderId="21" xfId="6" applyFont="1" applyBorder="1" applyAlignment="1">
      <alignment horizontal="center" vertical="center" wrapText="1"/>
    </xf>
    <xf numFmtId="0" fontId="13" fillId="0" borderId="0" xfId="6" applyFont="1" applyAlignment="1">
      <alignment horizontal="center" vertical="center"/>
    </xf>
    <xf numFmtId="0" fontId="11" fillId="0" borderId="17" xfId="6" applyFont="1" applyBorder="1" applyAlignment="1">
      <alignment horizontal="center" vertical="center"/>
    </xf>
    <xf numFmtId="0" fontId="11" fillId="0" borderId="20" xfId="6" applyFont="1" applyBorder="1" applyAlignment="1">
      <alignment horizontal="center" vertical="center"/>
    </xf>
    <xf numFmtId="0" fontId="14" fillId="0" borderId="20" xfId="6" applyFont="1" applyBorder="1" applyAlignment="1">
      <alignment horizontal="center" vertical="center" wrapText="1"/>
    </xf>
    <xf numFmtId="0" fontId="14" fillId="0" borderId="18" xfId="6" applyFont="1" applyBorder="1" applyAlignment="1">
      <alignment horizontal="center" vertical="center" wrapText="1"/>
    </xf>
    <xf numFmtId="0" fontId="11" fillId="3" borderId="21" xfId="6" applyFont="1" applyFill="1" applyBorder="1" applyAlignment="1">
      <alignment horizontal="left" vertical="center"/>
    </xf>
    <xf numFmtId="0" fontId="11" fillId="3" borderId="34" xfId="6" applyFont="1" applyFill="1" applyBorder="1" applyAlignment="1">
      <alignment horizontal="left" vertical="center"/>
    </xf>
    <xf numFmtId="0" fontId="11" fillId="0" borderId="14" xfId="6" applyFont="1" applyBorder="1" applyAlignment="1">
      <alignment horizontal="left" vertical="center"/>
    </xf>
    <xf numFmtId="0" fontId="15" fillId="0" borderId="19" xfId="6" applyFont="1" applyBorder="1" applyAlignment="1">
      <alignment horizontal="center" vertical="center" wrapText="1"/>
    </xf>
    <xf numFmtId="0" fontId="16" fillId="0" borderId="0" xfId="6" applyFont="1" applyAlignment="1">
      <alignment horizontal="center" vertical="center"/>
    </xf>
    <xf numFmtId="0" fontId="11" fillId="0" borderId="0" xfId="6" applyFont="1" applyAlignment="1">
      <alignment vertical="center" textRotation="255" shrinkToFit="1"/>
    </xf>
    <xf numFmtId="0" fontId="11" fillId="0" borderId="21" xfId="6" applyFont="1" applyBorder="1" applyAlignment="1">
      <alignment vertical="center" textRotation="255" shrinkToFit="1"/>
    </xf>
    <xf numFmtId="0" fontId="17" fillId="0" borderId="0" xfId="6" applyFont="1" applyAlignment="1">
      <alignment horizontal="left" vertical="center"/>
    </xf>
    <xf numFmtId="0" fontId="11" fillId="0" borderId="12" xfId="6" applyFont="1" applyBorder="1" applyAlignment="1">
      <alignment horizontal="center" vertical="center" wrapText="1"/>
    </xf>
    <xf numFmtId="0" fontId="11" fillId="0" borderId="0" xfId="6" applyFont="1" applyAlignment="1">
      <alignment horizontal="center" vertical="center" wrapText="1"/>
    </xf>
    <xf numFmtId="0" fontId="11" fillId="0" borderId="13" xfId="6" applyFont="1" applyBorder="1" applyAlignment="1">
      <alignment horizontal="center" vertical="center" wrapText="1"/>
    </xf>
    <xf numFmtId="0" fontId="11" fillId="3" borderId="19" xfId="6" applyFont="1" applyFill="1" applyBorder="1" applyAlignment="1">
      <alignment horizontal="center" vertical="center"/>
    </xf>
    <xf numFmtId="0" fontId="11" fillId="0" borderId="11" xfId="6" applyFont="1" applyBorder="1" applyAlignment="1">
      <alignment horizontal="left" vertical="center"/>
    </xf>
    <xf numFmtId="0" fontId="15" fillId="0" borderId="11" xfId="6" applyFont="1" applyBorder="1" applyAlignment="1">
      <alignment horizontal="center" vertical="center" wrapText="1"/>
    </xf>
    <xf numFmtId="0" fontId="11" fillId="0" borderId="21" xfId="6" applyFont="1" applyBorder="1" applyAlignment="1">
      <alignment horizontal="right" vertical="center"/>
    </xf>
    <xf numFmtId="0" fontId="11" fillId="0" borderId="19" xfId="2" applyFont="1" applyBorder="1" applyAlignment="1">
      <alignment horizontal="center" vertical="center" wrapText="1"/>
    </xf>
    <xf numFmtId="0" fontId="11" fillId="4" borderId="21" xfId="2" applyFont="1" applyFill="1" applyBorder="1" applyAlignment="1">
      <alignment horizontal="center" vertical="center"/>
    </xf>
    <xf numFmtId="0" fontId="11" fillId="4" borderId="19" xfId="2" applyFont="1" applyFill="1" applyBorder="1" applyAlignment="1">
      <alignment horizontal="center" vertical="center" wrapText="1"/>
    </xf>
    <xf numFmtId="0" fontId="18" fillId="0" borderId="0" xfId="2" applyFont="1" applyAlignment="1">
      <alignment horizontal="center" vertical="center"/>
    </xf>
    <xf numFmtId="0" fontId="11" fillId="0" borderId="21" xfId="6" applyFont="1" applyBorder="1" applyAlignment="1">
      <alignment vertical="center"/>
    </xf>
    <xf numFmtId="0" fontId="11" fillId="5" borderId="21" xfId="6" applyFont="1" applyFill="1" applyBorder="1">
      <alignment vertical="center"/>
    </xf>
    <xf numFmtId="176" fontId="11" fillId="0" borderId="21" xfId="6" applyNumberFormat="1" applyFont="1" applyBorder="1" applyAlignment="1">
      <alignment horizontal="center" vertical="center"/>
    </xf>
    <xf numFmtId="0" fontId="11" fillId="0" borderId="21" xfId="6" applyFont="1" applyBorder="1">
      <alignment vertical="center"/>
    </xf>
    <xf numFmtId="0" fontId="11" fillId="6" borderId="21" xfId="6" applyFont="1" applyFill="1" applyBorder="1" applyAlignment="1">
      <alignment horizontal="right" vertical="center"/>
    </xf>
    <xf numFmtId="0" fontId="0" fillId="0" borderId="0" xfId="0">
      <alignment vertical="center"/>
    </xf>
    <xf numFmtId="0" fontId="11" fillId="0" borderId="14" xfId="2" applyFont="1" applyBorder="1" applyAlignment="1">
      <alignment horizontal="center" vertical="center" wrapText="1"/>
    </xf>
    <xf numFmtId="0" fontId="11" fillId="4" borderId="11" xfId="2" applyFont="1" applyFill="1" applyBorder="1" applyAlignment="1">
      <alignment horizontal="center" vertical="center" wrapText="1"/>
    </xf>
    <xf numFmtId="0" fontId="11" fillId="5" borderId="19" xfId="6" applyFont="1" applyFill="1" applyBorder="1">
      <alignment vertical="center"/>
    </xf>
    <xf numFmtId="0" fontId="11" fillId="0" borderId="11" xfId="6" applyFont="1" applyBorder="1" applyAlignment="1">
      <alignment horizontal="center" vertical="center"/>
    </xf>
    <xf numFmtId="49" fontId="11" fillId="0" borderId="21" xfId="6" applyNumberFormat="1" applyFont="1" applyBorder="1" applyAlignment="1">
      <alignment horizontal="center" vertical="center"/>
    </xf>
    <xf numFmtId="177" fontId="11" fillId="0" borderId="21" xfId="6" applyNumberFormat="1" applyFont="1" applyBorder="1">
      <alignment vertical="center"/>
    </xf>
    <xf numFmtId="178" fontId="11" fillId="0" borderId="21" xfId="6" applyNumberFormat="1" applyFont="1" applyBorder="1">
      <alignment vertical="center"/>
    </xf>
    <xf numFmtId="0" fontId="11" fillId="6" borderId="34" xfId="6" applyFont="1" applyFill="1" applyBorder="1" applyAlignment="1">
      <alignment horizontal="right" vertical="center"/>
    </xf>
    <xf numFmtId="0" fontId="11" fillId="0" borderId="19" xfId="6" applyFont="1" applyBorder="1" applyAlignment="1">
      <alignment vertical="center"/>
    </xf>
    <xf numFmtId="0" fontId="16" fillId="0" borderId="0" xfId="6" applyFont="1">
      <alignment vertical="center"/>
    </xf>
    <xf numFmtId="0" fontId="11" fillId="0" borderId="14" xfId="6" applyFont="1" applyBorder="1" applyAlignment="1">
      <alignment vertical="center"/>
    </xf>
    <xf numFmtId="0" fontId="11" fillId="0" borderId="11" xfId="6" applyFont="1" applyBorder="1" applyAlignment="1">
      <alignment vertical="center"/>
    </xf>
    <xf numFmtId="0" fontId="11" fillId="0" borderId="11" xfId="2" applyFont="1" applyBorder="1" applyAlignment="1">
      <alignment horizontal="center" vertical="center" wrapText="1"/>
    </xf>
    <xf numFmtId="179" fontId="19" fillId="0" borderId="21" xfId="0" applyNumberFormat="1" applyFont="1" applyBorder="1" applyAlignment="1">
      <alignment vertical="center"/>
    </xf>
    <xf numFmtId="0" fontId="13" fillId="6" borderId="13" xfId="6" applyFont="1" applyFill="1" applyBorder="1" applyAlignment="1">
      <alignment horizontal="center" vertical="center"/>
    </xf>
    <xf numFmtId="0" fontId="15" fillId="0" borderId="0" xfId="6" applyFont="1">
      <alignment vertical="center"/>
    </xf>
    <xf numFmtId="0" fontId="13" fillId="0" borderId="13" xfId="6" applyFont="1" applyBorder="1" applyAlignment="1">
      <alignment horizontal="center" vertical="center"/>
    </xf>
    <xf numFmtId="0" fontId="2" fillId="0" borderId="0" xfId="0" applyFont="1">
      <alignment vertical="center"/>
    </xf>
    <xf numFmtId="0" fontId="13" fillId="0" borderId="0" xfId="6" applyFont="1" applyAlignment="1">
      <alignment horizontal="right" vertical="center"/>
    </xf>
    <xf numFmtId="0" fontId="20" fillId="0" borderId="0" xfId="0" applyFont="1">
      <alignment vertical="center"/>
    </xf>
    <xf numFmtId="0" fontId="2" fillId="0" borderId="0" xfId="0" applyFont="1" applyAlignment="1">
      <alignment horizontal="right" vertical="center"/>
    </xf>
    <xf numFmtId="0" fontId="18" fillId="0" borderId="0" xfId="6" applyFont="1">
      <alignment vertical="center"/>
    </xf>
    <xf numFmtId="0" fontId="2" fillId="7" borderId="21" xfId="0" applyFont="1" applyFill="1" applyBorder="1" applyAlignment="1">
      <alignment vertical="center"/>
    </xf>
    <xf numFmtId="0" fontId="13" fillId="3" borderId="21" xfId="6" applyFont="1" applyFill="1" applyBorder="1" applyAlignment="1">
      <alignment horizontal="center" vertical="center" wrapText="1"/>
    </xf>
    <xf numFmtId="0" fontId="13" fillId="5" borderId="21" xfId="6" applyFont="1" applyFill="1" applyBorder="1" applyAlignment="1">
      <alignment horizontal="center" vertical="center"/>
    </xf>
    <xf numFmtId="0" fontId="13" fillId="3" borderId="21" xfId="6" applyFont="1" applyFill="1" applyBorder="1" applyAlignment="1">
      <alignment horizontal="center" vertical="center"/>
    </xf>
    <xf numFmtId="0" fontId="11" fillId="0" borderId="11" xfId="6" applyFont="1" applyBorder="1" applyAlignment="1">
      <alignment horizontal="right" vertical="center"/>
    </xf>
    <xf numFmtId="0" fontId="2" fillId="7" borderId="21" xfId="0" applyFont="1" applyFill="1" applyBorder="1">
      <alignment vertical="center"/>
    </xf>
    <xf numFmtId="179" fontId="11" fillId="0" borderId="21" xfId="6" applyNumberFormat="1" applyFont="1" applyBorder="1" applyAlignment="1">
      <alignment horizontal="right" vertical="center"/>
    </xf>
    <xf numFmtId="0" fontId="11" fillId="0" borderId="51" xfId="6" applyFont="1" applyBorder="1" applyAlignment="1">
      <alignment horizontal="right" vertical="center"/>
    </xf>
    <xf numFmtId="179" fontId="11" fillId="0" borderId="21" xfId="6" applyNumberFormat="1" applyFont="1" applyBorder="1">
      <alignment vertical="center"/>
    </xf>
    <xf numFmtId="179" fontId="11" fillId="0" borderId="52" xfId="6" applyNumberFormat="1" applyFont="1" applyBorder="1">
      <alignment vertical="center"/>
    </xf>
    <xf numFmtId="0" fontId="13" fillId="0" borderId="21" xfId="6" applyFont="1" applyBorder="1" applyAlignment="1">
      <alignment horizontal="center" vertical="center" wrapText="1"/>
    </xf>
    <xf numFmtId="0" fontId="13" fillId="5" borderId="21" xfId="6" applyFont="1" applyFill="1" applyBorder="1" applyAlignment="1">
      <alignment vertical="center"/>
    </xf>
    <xf numFmtId="0" fontId="13" fillId="0" borderId="21" xfId="6" applyFont="1" applyBorder="1" applyAlignment="1">
      <alignment vertical="center"/>
    </xf>
    <xf numFmtId="179" fontId="11" fillId="0" borderId="19" xfId="6" applyNumberFormat="1" applyFont="1" applyBorder="1" applyAlignment="1">
      <alignment horizontal="center" vertical="center" wrapText="1"/>
    </xf>
    <xf numFmtId="0" fontId="9" fillId="0" borderId="53" xfId="6" applyFont="1" applyBorder="1" applyAlignment="1">
      <alignment horizontal="center" vertical="center"/>
    </xf>
    <xf numFmtId="179" fontId="11" fillId="0" borderId="19" xfId="6" applyNumberFormat="1" applyFont="1" applyBorder="1" applyAlignment="1">
      <alignment horizontal="center" vertical="center"/>
    </xf>
    <xf numFmtId="179" fontId="11" fillId="0" borderId="11" xfId="6" applyNumberFormat="1" applyFont="1" applyBorder="1" applyAlignment="1">
      <alignment horizontal="center" vertical="center" wrapText="1"/>
    </xf>
    <xf numFmtId="0" fontId="9" fillId="0" borderId="54" xfId="6" applyFont="1" applyBorder="1" applyAlignment="1">
      <alignment horizontal="center" vertical="center"/>
    </xf>
    <xf numFmtId="179" fontId="11" fillId="0" borderId="14" xfId="6" applyNumberFormat="1" applyFont="1" applyBorder="1" applyAlignment="1">
      <alignment horizontal="center" vertical="center"/>
    </xf>
    <xf numFmtId="0" fontId="21" fillId="0" borderId="0" xfId="0" applyFont="1">
      <alignment vertical="center"/>
    </xf>
    <xf numFmtId="0" fontId="11" fillId="0" borderId="17" xfId="6" applyFont="1" applyBorder="1" applyAlignment="1">
      <alignment horizontal="center" vertical="center" wrapText="1"/>
    </xf>
    <xf numFmtId="0" fontId="11" fillId="0" borderId="20" xfId="6" applyFont="1" applyBorder="1" applyAlignment="1">
      <alignment horizontal="center" vertical="center" wrapText="1"/>
    </xf>
    <xf numFmtId="0" fontId="11" fillId="0" borderId="18" xfId="6" applyFont="1" applyBorder="1" applyAlignment="1">
      <alignment horizontal="center" vertical="center" wrapText="1"/>
    </xf>
    <xf numFmtId="0" fontId="22" fillId="0" borderId="0" xfId="0" applyFont="1">
      <alignment vertical="center"/>
    </xf>
    <xf numFmtId="0" fontId="11" fillId="6" borderId="19" xfId="6" applyFont="1" applyFill="1" applyBorder="1" applyAlignment="1">
      <alignment horizontal="right" vertical="center"/>
    </xf>
    <xf numFmtId="0" fontId="11" fillId="6" borderId="14" xfId="6" applyFont="1" applyFill="1" applyBorder="1" applyAlignment="1">
      <alignment horizontal="right" vertical="center"/>
    </xf>
    <xf numFmtId="0" fontId="11" fillId="6" borderId="11" xfId="6" applyFont="1" applyFill="1" applyBorder="1" applyAlignment="1">
      <alignment horizontal="right" vertical="center"/>
    </xf>
    <xf numFmtId="179" fontId="19" fillId="0" borderId="21" xfId="0" quotePrefix="1" applyNumberFormat="1" applyFont="1" applyBorder="1" applyAlignment="1">
      <alignment vertical="center"/>
    </xf>
    <xf numFmtId="0" fontId="22" fillId="0" borderId="21" xfId="0" applyFont="1" applyBorder="1" applyAlignment="1">
      <alignment horizontal="right" vertical="center"/>
    </xf>
    <xf numFmtId="0" fontId="11" fillId="0" borderId="53"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54" xfId="2" applyFont="1" applyBorder="1" applyAlignment="1">
      <alignment horizontal="center" vertical="center" wrapText="1"/>
    </xf>
    <xf numFmtId="179" fontId="11" fillId="0" borderId="21" xfId="6" applyNumberFormat="1" applyFont="1" applyBorder="1" applyAlignment="1">
      <alignment horizontal="center" vertical="center"/>
    </xf>
    <xf numFmtId="179" fontId="11" fillId="0" borderId="36" xfId="6" applyNumberFormat="1" applyFont="1" applyBorder="1" applyAlignment="1">
      <alignment horizontal="center" vertical="center"/>
    </xf>
    <xf numFmtId="179" fontId="11" fillId="0" borderId="34" xfId="6" applyNumberFormat="1" applyFont="1" applyBorder="1" applyAlignment="1">
      <alignment horizontal="center" vertical="center"/>
    </xf>
  </cellXfs>
  <cellStyles count="10">
    <cellStyle name="Normal 2" xfId="1"/>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 name="通貨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1" customWidth="1"/>
    <col min="21" max="255" width="4.25" style="1" customWidth="1"/>
    <col min="256" max="16384" width="8.25" style="1"/>
  </cols>
  <sheetData>
    <row r="1" spans="1:20" ht="12.75" customHeight="1">
      <c r="A1" s="4" t="s">
        <v>0</v>
      </c>
    </row>
    <row r="2" spans="1:20" ht="12.75" customHeight="1">
      <c r="L2" s="113" t="s">
        <v>6</v>
      </c>
    </row>
    <row r="3" spans="1:20" ht="12.75" customHeight="1">
      <c r="A3" s="5"/>
      <c r="B3" s="24"/>
      <c r="C3" s="24"/>
      <c r="D3" s="24"/>
      <c r="E3" s="24"/>
      <c r="F3" s="24"/>
      <c r="G3" s="24"/>
      <c r="H3" s="24"/>
      <c r="I3" s="4"/>
    </row>
    <row r="4" spans="1:20" ht="12.75" customHeight="1">
      <c r="A4" s="5"/>
      <c r="B4" s="24"/>
      <c r="C4" s="24"/>
      <c r="D4" s="24"/>
      <c r="E4" s="24"/>
      <c r="F4" s="24"/>
      <c r="G4" s="24"/>
      <c r="H4" s="24"/>
      <c r="I4" s="4"/>
      <c r="N4" s="115" t="s">
        <v>13</v>
      </c>
      <c r="O4" s="117"/>
      <c r="P4" s="120"/>
      <c r="Q4" s="120"/>
      <c r="R4" s="120"/>
      <c r="S4" s="120"/>
      <c r="T4" s="127"/>
    </row>
    <row r="5" spans="1:20" ht="12.75" customHeight="1">
      <c r="B5" s="25"/>
      <c r="C5" s="50"/>
      <c r="D5" s="50"/>
      <c r="E5" s="50"/>
      <c r="F5" s="50"/>
      <c r="G5" s="50"/>
      <c r="H5" s="50"/>
    </row>
    <row r="6" spans="1:20" ht="12.75" customHeight="1">
      <c r="A6" s="6"/>
      <c r="B6" s="26" t="s">
        <v>3</v>
      </c>
      <c r="C6" s="51"/>
      <c r="D6" s="61"/>
      <c r="E6" s="67"/>
      <c r="F6" s="67"/>
      <c r="G6" s="67"/>
      <c r="H6" s="67"/>
      <c r="I6" s="67"/>
      <c r="J6" s="67"/>
      <c r="K6" s="67"/>
      <c r="L6" s="67"/>
      <c r="M6" s="67"/>
      <c r="N6" s="67"/>
      <c r="O6" s="67"/>
      <c r="P6" s="67"/>
      <c r="Q6" s="67"/>
      <c r="R6" s="122"/>
      <c r="S6" s="122"/>
      <c r="T6" s="128"/>
    </row>
    <row r="7" spans="1:20" ht="12.75" customHeight="1">
      <c r="A7" s="7" t="s">
        <v>11</v>
      </c>
      <c r="B7" s="27" t="s">
        <v>15</v>
      </c>
      <c r="C7" s="39"/>
      <c r="D7" s="62"/>
      <c r="E7" s="1"/>
      <c r="F7" s="1"/>
      <c r="G7" s="1"/>
      <c r="H7" s="1"/>
      <c r="I7" s="1"/>
      <c r="J7" s="1"/>
      <c r="K7" s="1"/>
      <c r="L7" s="1"/>
      <c r="M7" s="1"/>
      <c r="N7" s="1"/>
      <c r="O7" s="1"/>
      <c r="P7" s="1"/>
      <c r="Q7" s="1"/>
      <c r="R7" s="56"/>
      <c r="S7" s="56"/>
      <c r="T7" s="129"/>
    </row>
    <row r="8" spans="1:20" ht="12.75" customHeight="1">
      <c r="A8" s="7"/>
      <c r="B8" s="28" t="s">
        <v>16</v>
      </c>
      <c r="C8" s="52"/>
      <c r="D8" s="63" t="s">
        <v>5</v>
      </c>
      <c r="E8" s="68"/>
      <c r="F8" s="68"/>
      <c r="G8" s="68"/>
      <c r="H8" s="68"/>
      <c r="I8" s="68"/>
      <c r="J8" s="68"/>
      <c r="K8" s="68"/>
      <c r="L8" s="68"/>
      <c r="M8" s="68"/>
      <c r="N8" s="68"/>
      <c r="O8" s="68"/>
      <c r="P8" s="68"/>
      <c r="Q8" s="68"/>
      <c r="R8" s="68"/>
      <c r="S8" s="68"/>
      <c r="T8" s="130"/>
    </row>
    <row r="9" spans="1:20" ht="12.75" customHeight="1">
      <c r="A9" s="7" t="s">
        <v>19</v>
      </c>
      <c r="B9" s="3"/>
      <c r="C9" s="53"/>
      <c r="D9" s="64"/>
      <c r="E9" s="69"/>
      <c r="F9" s="82" t="s">
        <v>7</v>
      </c>
      <c r="G9" s="91"/>
      <c r="H9" s="91"/>
      <c r="I9" s="91" t="s">
        <v>24</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27</v>
      </c>
      <c r="C11" s="39"/>
      <c r="D11" s="39" t="s">
        <v>10</v>
      </c>
      <c r="E11" s="39"/>
      <c r="F11" s="83"/>
      <c r="G11" s="83"/>
      <c r="H11" s="83"/>
      <c r="I11" s="83"/>
      <c r="J11" s="106"/>
      <c r="K11" s="110" t="s">
        <v>29</v>
      </c>
      <c r="L11" s="110"/>
      <c r="M11" s="62"/>
      <c r="N11" s="1"/>
      <c r="O11" s="1"/>
      <c r="P11" s="1"/>
      <c r="Q11" s="1"/>
      <c r="R11" s="56"/>
      <c r="S11" s="56"/>
      <c r="T11" s="129"/>
    </row>
    <row r="12" spans="1:20" ht="12.75" customHeight="1">
      <c r="A12" s="10" t="s">
        <v>30</v>
      </c>
      <c r="B12" s="30"/>
      <c r="C12" s="30"/>
      <c r="D12" s="30"/>
      <c r="E12" s="30"/>
      <c r="F12" s="30"/>
      <c r="G12" s="30"/>
      <c r="H12" s="30"/>
      <c r="I12" s="102"/>
      <c r="J12" s="66" t="s">
        <v>31</v>
      </c>
      <c r="K12" s="92"/>
      <c r="L12" s="92"/>
      <c r="M12" s="92"/>
      <c r="N12" s="92"/>
      <c r="O12" s="92"/>
      <c r="P12" s="92"/>
      <c r="Q12" s="92"/>
      <c r="R12" s="123"/>
      <c r="S12" s="123"/>
      <c r="T12" s="133"/>
    </row>
    <row r="13" spans="1:20" ht="13.5">
      <c r="A13" s="11" t="s">
        <v>34</v>
      </c>
      <c r="B13" s="31"/>
      <c r="C13" s="39" t="s">
        <v>3</v>
      </c>
      <c r="D13" s="66"/>
      <c r="E13" s="71"/>
      <c r="F13" s="84"/>
      <c r="G13" s="84"/>
      <c r="H13" s="84"/>
      <c r="I13" s="103"/>
      <c r="J13" s="89" t="s">
        <v>36</v>
      </c>
      <c r="K13" s="53"/>
      <c r="L13" s="114" t="s">
        <v>4</v>
      </c>
      <c r="M13" s="25"/>
      <c r="N13" s="25"/>
      <c r="O13" s="25"/>
      <c r="P13" s="25"/>
      <c r="Q13" s="25"/>
      <c r="R13" s="56"/>
      <c r="S13" s="56"/>
      <c r="T13" s="129"/>
    </row>
    <row r="14" spans="1:20" ht="20.25" customHeight="1">
      <c r="A14" s="12" t="s">
        <v>14</v>
      </c>
      <c r="B14" s="32"/>
      <c r="C14" s="39" t="s">
        <v>38</v>
      </c>
      <c r="D14" s="66"/>
      <c r="E14" s="34"/>
      <c r="F14" s="85"/>
      <c r="G14" s="85"/>
      <c r="H14" s="85"/>
      <c r="I14" s="104"/>
      <c r="J14" s="34"/>
      <c r="K14" s="29"/>
      <c r="L14" s="34"/>
      <c r="M14" s="29"/>
      <c r="N14" s="29"/>
      <c r="O14" s="29"/>
      <c r="P14" s="29"/>
      <c r="Q14" s="29"/>
      <c r="R14" s="29"/>
      <c r="S14" s="29"/>
      <c r="T14" s="134"/>
    </row>
    <row r="15" spans="1:20" ht="12.75" customHeight="1">
      <c r="A15" s="13" t="s">
        <v>9</v>
      </c>
      <c r="B15" s="28"/>
      <c r="C15" s="28"/>
      <c r="D15" s="28"/>
      <c r="E15" s="52"/>
      <c r="F15" s="39" t="s">
        <v>41</v>
      </c>
      <c r="G15" s="39"/>
      <c r="H15" s="39"/>
      <c r="I15" s="35" t="s">
        <v>44</v>
      </c>
      <c r="J15" s="30"/>
      <c r="K15" s="72"/>
      <c r="L15" s="39" t="s">
        <v>18</v>
      </c>
      <c r="M15" s="39"/>
      <c r="N15" s="39"/>
      <c r="O15" s="39" t="s">
        <v>42</v>
      </c>
      <c r="P15" s="39"/>
      <c r="Q15" s="66"/>
      <c r="R15" s="107" t="s">
        <v>47</v>
      </c>
      <c r="S15" s="107"/>
      <c r="T15" s="135"/>
    </row>
    <row r="16" spans="1:20" ht="12.75" customHeight="1">
      <c r="A16" s="14"/>
      <c r="B16" s="29"/>
      <c r="C16" s="29"/>
      <c r="D16" s="29"/>
      <c r="E16" s="54"/>
      <c r="F16" s="27" t="s">
        <v>50</v>
      </c>
      <c r="G16" s="66" t="s">
        <v>56</v>
      </c>
      <c r="H16" s="27"/>
      <c r="I16" s="39" t="s">
        <v>50</v>
      </c>
      <c r="J16" s="66" t="s">
        <v>56</v>
      </c>
      <c r="K16" s="27"/>
      <c r="L16" s="39" t="s">
        <v>50</v>
      </c>
      <c r="M16" s="66" t="s">
        <v>56</v>
      </c>
      <c r="N16" s="27"/>
      <c r="O16" s="39" t="s">
        <v>50</v>
      </c>
      <c r="P16" s="66" t="s">
        <v>56</v>
      </c>
      <c r="Q16" s="92"/>
      <c r="R16" s="39" t="s">
        <v>50</v>
      </c>
      <c r="S16" s="66" t="s">
        <v>56</v>
      </c>
      <c r="T16" s="136"/>
    </row>
    <row r="17" spans="1:20" ht="12.75" customHeight="1">
      <c r="A17" s="14"/>
      <c r="B17" s="33" t="s">
        <v>58</v>
      </c>
      <c r="C17" s="52"/>
      <c r="D17" s="35" t="s">
        <v>8</v>
      </c>
      <c r="E17" s="72"/>
      <c r="F17" s="39"/>
      <c r="G17" s="66"/>
      <c r="H17" s="27"/>
      <c r="I17" s="39"/>
      <c r="J17" s="66"/>
      <c r="K17" s="27"/>
      <c r="L17" s="39"/>
      <c r="M17" s="66"/>
      <c r="N17" s="27"/>
      <c r="O17" s="39"/>
      <c r="P17" s="66"/>
      <c r="Q17" s="92"/>
      <c r="R17" s="39"/>
      <c r="S17" s="66"/>
      <c r="T17" s="136"/>
    </row>
    <row r="18" spans="1:20" ht="12.75" customHeight="1">
      <c r="A18" s="14"/>
      <c r="B18" s="34"/>
      <c r="C18" s="54"/>
      <c r="D18" s="35" t="s">
        <v>43</v>
      </c>
      <c r="E18" s="72"/>
      <c r="F18" s="39"/>
      <c r="G18" s="66"/>
      <c r="H18" s="27"/>
      <c r="I18" s="39"/>
      <c r="J18" s="66"/>
      <c r="K18" s="27"/>
      <c r="L18" s="39"/>
      <c r="M18" s="66"/>
      <c r="N18" s="27"/>
      <c r="O18" s="39"/>
      <c r="P18" s="66"/>
      <c r="Q18" s="92"/>
      <c r="R18" s="39"/>
      <c r="S18" s="66"/>
      <c r="T18" s="136"/>
    </row>
    <row r="19" spans="1:20" ht="12.75" customHeight="1">
      <c r="A19" s="14"/>
      <c r="B19" s="35" t="s">
        <v>62</v>
      </c>
      <c r="C19" s="30"/>
      <c r="D19" s="30"/>
      <c r="E19" s="72"/>
      <c r="F19" s="66"/>
      <c r="G19" s="92"/>
      <c r="H19" s="27"/>
      <c r="I19" s="66"/>
      <c r="J19" s="92"/>
      <c r="K19" s="27"/>
      <c r="L19" s="66"/>
      <c r="M19" s="92"/>
      <c r="N19" s="27"/>
      <c r="O19" s="66"/>
      <c r="P19" s="92"/>
      <c r="Q19" s="92"/>
      <c r="R19" s="66"/>
      <c r="S19" s="92"/>
      <c r="T19" s="136"/>
    </row>
    <row r="20" spans="1:20" ht="12.75" customHeight="1">
      <c r="A20" s="14"/>
      <c r="B20" s="35" t="s">
        <v>46</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63</v>
      </c>
      <c r="G21" s="39"/>
      <c r="H21" s="39"/>
      <c r="I21" s="66" t="s">
        <v>64</v>
      </c>
      <c r="J21" s="92"/>
      <c r="K21" s="27"/>
      <c r="L21" s="35" t="s">
        <v>66</v>
      </c>
      <c r="M21" s="30"/>
      <c r="N21" s="72"/>
      <c r="O21" s="66" t="s">
        <v>67</v>
      </c>
      <c r="P21" s="92"/>
      <c r="Q21" s="92"/>
      <c r="R21" s="62"/>
      <c r="T21" s="138"/>
    </row>
    <row r="22" spans="1:20" ht="12.75" customHeight="1">
      <c r="A22" s="14"/>
      <c r="B22" s="29"/>
      <c r="C22" s="29"/>
      <c r="D22" s="29"/>
      <c r="E22" s="54"/>
      <c r="F22" s="27" t="s">
        <v>50</v>
      </c>
      <c r="G22" s="66" t="s">
        <v>56</v>
      </c>
      <c r="H22" s="27"/>
      <c r="I22" s="39" t="s">
        <v>50</v>
      </c>
      <c r="J22" s="66" t="s">
        <v>56</v>
      </c>
      <c r="K22" s="27"/>
      <c r="L22" s="39" t="s">
        <v>50</v>
      </c>
      <c r="M22" s="66" t="s">
        <v>56</v>
      </c>
      <c r="N22" s="27"/>
      <c r="O22" s="39" t="s">
        <v>50</v>
      </c>
      <c r="P22" s="66" t="s">
        <v>56</v>
      </c>
      <c r="Q22" s="92"/>
      <c r="R22" s="62"/>
      <c r="T22" s="138"/>
    </row>
    <row r="23" spans="1:20" ht="12.75" customHeight="1">
      <c r="A23" s="14"/>
      <c r="B23" s="33" t="s">
        <v>58</v>
      </c>
      <c r="C23" s="52"/>
      <c r="D23" s="35" t="s">
        <v>8</v>
      </c>
      <c r="E23" s="72"/>
      <c r="F23" s="39"/>
      <c r="G23" s="66"/>
      <c r="H23" s="27"/>
      <c r="I23" s="39"/>
      <c r="J23" s="66"/>
      <c r="K23" s="27"/>
      <c r="L23" s="39"/>
      <c r="M23" s="66"/>
      <c r="N23" s="27"/>
      <c r="O23" s="39"/>
      <c r="P23" s="66"/>
      <c r="Q23" s="92"/>
      <c r="R23" s="62"/>
      <c r="T23" s="138"/>
    </row>
    <row r="24" spans="1:20" ht="12.75" customHeight="1">
      <c r="A24" s="14"/>
      <c r="B24" s="34"/>
      <c r="C24" s="54"/>
      <c r="D24" s="35" t="s">
        <v>43</v>
      </c>
      <c r="E24" s="72"/>
      <c r="F24" s="39"/>
      <c r="G24" s="66"/>
      <c r="H24" s="27"/>
      <c r="I24" s="39"/>
      <c r="J24" s="66"/>
      <c r="K24" s="27"/>
      <c r="L24" s="39"/>
      <c r="M24" s="66"/>
      <c r="N24" s="27"/>
      <c r="O24" s="39"/>
      <c r="P24" s="66"/>
      <c r="Q24" s="92"/>
      <c r="R24" s="62"/>
      <c r="T24" s="138"/>
    </row>
    <row r="25" spans="1:20" ht="12.75" customHeight="1">
      <c r="A25" s="14"/>
      <c r="B25" s="35" t="s">
        <v>62</v>
      </c>
      <c r="C25" s="30"/>
      <c r="D25" s="30"/>
      <c r="E25" s="72"/>
      <c r="F25" s="66"/>
      <c r="G25" s="92"/>
      <c r="H25" s="27"/>
      <c r="I25" s="66"/>
      <c r="J25" s="92"/>
      <c r="K25" s="27"/>
      <c r="L25" s="66"/>
      <c r="M25" s="92"/>
      <c r="N25" s="27"/>
      <c r="O25" s="39"/>
      <c r="P25" s="39"/>
      <c r="Q25" s="66"/>
      <c r="R25" s="62"/>
      <c r="T25" s="138"/>
    </row>
    <row r="26" spans="1:20" ht="12.75" customHeight="1">
      <c r="A26" s="14"/>
      <c r="B26" s="35" t="s">
        <v>46</v>
      </c>
      <c r="C26" s="30"/>
      <c r="D26" s="30"/>
      <c r="E26" s="72"/>
      <c r="F26" s="87"/>
      <c r="G26" s="94"/>
      <c r="H26" s="98"/>
      <c r="I26" s="87"/>
      <c r="J26" s="94"/>
      <c r="K26" s="98"/>
      <c r="L26" s="87"/>
      <c r="M26" s="94"/>
      <c r="N26" s="98"/>
      <c r="O26" s="118"/>
      <c r="P26" s="118"/>
      <c r="Q26" s="87"/>
      <c r="R26" s="62"/>
      <c r="T26" s="138"/>
    </row>
    <row r="27" spans="1:20" s="2" customFormat="1" ht="13.5" customHeight="1">
      <c r="A27" s="15"/>
      <c r="B27" s="36" t="s">
        <v>23</v>
      </c>
      <c r="C27" s="55"/>
      <c r="D27" s="55"/>
      <c r="E27" s="73"/>
      <c r="F27" s="66" t="s">
        <v>71</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49</v>
      </c>
      <c r="G28" s="95"/>
      <c r="H28" s="95"/>
      <c r="I28" s="105" t="s">
        <v>25</v>
      </c>
      <c r="J28" s="105"/>
      <c r="K28" s="105"/>
      <c r="L28" s="105"/>
      <c r="M28" s="105" t="s">
        <v>70</v>
      </c>
      <c r="N28" s="105"/>
      <c r="O28" s="105"/>
      <c r="P28" s="105"/>
      <c r="Q28" s="105" t="s">
        <v>72</v>
      </c>
      <c r="R28" s="105"/>
      <c r="S28" s="105"/>
      <c r="T28" s="140"/>
    </row>
    <row r="29" spans="1:20" s="2" customFormat="1" ht="13.5" customHeight="1">
      <c r="A29" s="15"/>
      <c r="B29" s="37"/>
      <c r="C29" s="56"/>
      <c r="D29" s="56"/>
      <c r="E29" s="74"/>
      <c r="F29" s="88" t="s">
        <v>74</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76</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69</v>
      </c>
      <c r="G31" s="95"/>
      <c r="H31" s="95"/>
      <c r="I31" s="66"/>
      <c r="J31" s="92"/>
      <c r="K31" s="92"/>
      <c r="L31" s="27"/>
      <c r="M31" s="66"/>
      <c r="N31" s="92"/>
      <c r="O31" s="92"/>
      <c r="P31" s="27"/>
      <c r="Q31" s="66"/>
      <c r="R31" s="123"/>
      <c r="S31" s="123"/>
      <c r="T31" s="133"/>
    </row>
    <row r="32" spans="1:20" ht="12.75" customHeight="1">
      <c r="A32" s="17" t="s">
        <v>77</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59</v>
      </c>
      <c r="C33" s="40"/>
      <c r="D33" s="40"/>
      <c r="E33" s="40"/>
      <c r="F33" s="44" t="s">
        <v>78</v>
      </c>
      <c r="G33" s="60"/>
      <c r="H33" s="60"/>
      <c r="I33" s="60"/>
      <c r="J33" s="60"/>
      <c r="K33" s="60"/>
      <c r="L33" s="60"/>
      <c r="M33" s="60"/>
      <c r="N33" s="60"/>
      <c r="O33" s="60"/>
      <c r="P33" s="60"/>
      <c r="Q33" s="60"/>
      <c r="R33" s="47"/>
      <c r="S33" s="47"/>
      <c r="T33" s="141"/>
    </row>
    <row r="34" spans="1:21" ht="12.75" customHeight="1">
      <c r="A34" s="17"/>
      <c r="B34" s="40" t="s">
        <v>54</v>
      </c>
      <c r="C34" s="40"/>
      <c r="D34" s="40"/>
      <c r="E34" s="40"/>
      <c r="F34" s="44" t="s">
        <v>79</v>
      </c>
      <c r="G34" s="60"/>
      <c r="H34" s="60"/>
      <c r="I34" s="60"/>
      <c r="J34" s="60"/>
      <c r="K34" s="60"/>
      <c r="L34" s="60"/>
      <c r="M34" s="60"/>
      <c r="N34" s="60"/>
      <c r="O34" s="60"/>
      <c r="P34" s="60"/>
      <c r="Q34" s="60"/>
      <c r="R34" s="47"/>
      <c r="S34" s="47"/>
      <c r="T34" s="141"/>
    </row>
    <row r="35" spans="1:21" ht="12.75" customHeight="1">
      <c r="A35" s="17"/>
      <c r="B35" s="41" t="s">
        <v>60</v>
      </c>
      <c r="C35" s="58"/>
      <c r="D35" s="58"/>
      <c r="E35" s="76"/>
      <c r="F35" s="89" t="s">
        <v>32</v>
      </c>
      <c r="G35" s="53"/>
      <c r="H35" s="99" t="s">
        <v>80</v>
      </c>
      <c r="I35" s="99"/>
      <c r="J35" s="99"/>
      <c r="K35" s="99"/>
      <c r="L35" s="99"/>
      <c r="M35" s="99"/>
      <c r="N35" s="99"/>
      <c r="O35" s="99"/>
      <c r="P35" s="99"/>
      <c r="Q35" s="121"/>
      <c r="R35" s="124"/>
      <c r="S35" s="126"/>
      <c r="T35" s="142"/>
    </row>
    <row r="36" spans="1:21" ht="12.75" customHeight="1">
      <c r="A36" s="17"/>
      <c r="B36" s="42"/>
      <c r="C36" s="4"/>
      <c r="D36" s="4"/>
      <c r="E36" s="77"/>
      <c r="F36" s="89"/>
      <c r="G36" s="53"/>
      <c r="H36" s="100" t="s">
        <v>81</v>
      </c>
      <c r="I36" s="100"/>
      <c r="J36" s="100" t="s">
        <v>83</v>
      </c>
      <c r="K36" s="100"/>
      <c r="L36" s="100" t="s">
        <v>84</v>
      </c>
      <c r="M36" s="100"/>
      <c r="N36" s="100" t="s">
        <v>85</v>
      </c>
      <c r="O36" s="100"/>
      <c r="P36" s="100" t="s">
        <v>21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87</v>
      </c>
      <c r="G38" s="39"/>
      <c r="H38" s="39" t="s">
        <v>20</v>
      </c>
      <c r="I38" s="66"/>
      <c r="J38" s="107" t="s">
        <v>88</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90</v>
      </c>
      <c r="C41" s="60"/>
      <c r="D41" s="60"/>
      <c r="E41" s="79"/>
      <c r="F41" s="66" t="s">
        <v>91</v>
      </c>
      <c r="G41" s="92"/>
      <c r="H41" s="92"/>
      <c r="I41" s="92"/>
      <c r="J41" s="92"/>
      <c r="K41" s="92"/>
      <c r="L41" s="92"/>
      <c r="M41" s="92"/>
      <c r="N41" s="92"/>
      <c r="O41" s="92"/>
      <c r="P41" s="92"/>
      <c r="Q41" s="92"/>
      <c r="R41" s="47"/>
      <c r="S41" s="47"/>
      <c r="T41" s="141"/>
    </row>
    <row r="42" spans="1:21" ht="12.75" customHeight="1">
      <c r="A42" s="17"/>
      <c r="B42" s="40" t="s">
        <v>92</v>
      </c>
      <c r="C42" s="40"/>
      <c r="D42" s="40"/>
      <c r="E42" s="40"/>
      <c r="F42" s="86"/>
      <c r="G42" s="93"/>
      <c r="H42" s="93"/>
      <c r="I42" s="93"/>
      <c r="J42" s="93"/>
      <c r="K42" s="93"/>
      <c r="L42" s="93"/>
      <c r="M42" s="93"/>
      <c r="N42" s="93"/>
      <c r="O42" s="93"/>
      <c r="P42" s="93"/>
      <c r="Q42" s="93"/>
      <c r="R42" s="47"/>
      <c r="S42" s="47"/>
      <c r="T42" s="141"/>
    </row>
    <row r="43" spans="1:21" ht="12.75" customHeight="1">
      <c r="A43" s="17"/>
      <c r="B43" s="44" t="s">
        <v>53</v>
      </c>
      <c r="C43" s="60"/>
      <c r="D43" s="60"/>
      <c r="E43" s="79"/>
      <c r="F43" s="66" t="s">
        <v>93</v>
      </c>
      <c r="G43" s="92"/>
      <c r="H43" s="92"/>
      <c r="I43" s="92"/>
      <c r="J43" s="92"/>
      <c r="K43" s="92"/>
      <c r="L43" s="92"/>
      <c r="M43" s="92"/>
      <c r="N43" s="92"/>
      <c r="O43" s="92"/>
      <c r="P43" s="92"/>
      <c r="Q43" s="92"/>
      <c r="R43" s="47"/>
      <c r="S43" s="47"/>
      <c r="T43" s="141"/>
    </row>
    <row r="44" spans="1:21" ht="12.75" customHeight="1">
      <c r="A44" s="17"/>
      <c r="B44" s="40" t="s">
        <v>94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86</v>
      </c>
      <c r="C46" s="40"/>
      <c r="D46" s="40"/>
      <c r="E46" s="40"/>
      <c r="F46" s="66"/>
      <c r="G46" s="92"/>
      <c r="H46" s="92"/>
      <c r="I46" s="92"/>
      <c r="J46" s="92"/>
      <c r="K46" s="92"/>
      <c r="L46" s="92"/>
      <c r="M46" s="92"/>
      <c r="N46" s="92"/>
      <c r="O46" s="92"/>
      <c r="P46" s="92"/>
      <c r="Q46" s="92"/>
      <c r="R46" s="47"/>
      <c r="S46" s="47"/>
      <c r="T46" s="141"/>
    </row>
    <row r="47" spans="1:21" ht="12.75" customHeight="1">
      <c r="A47" s="17"/>
      <c r="B47" s="40" t="s">
        <v>95</v>
      </c>
      <c r="C47" s="40"/>
      <c r="D47" s="40"/>
      <c r="E47" s="40"/>
      <c r="F47" s="34" t="s">
        <v>96</v>
      </c>
      <c r="G47" s="29"/>
      <c r="H47" s="29"/>
      <c r="I47" s="54"/>
      <c r="J47" s="34" t="s">
        <v>97</v>
      </c>
      <c r="K47" s="29"/>
      <c r="L47" s="29"/>
      <c r="M47" s="54"/>
      <c r="N47" s="66"/>
      <c r="O47" s="46"/>
      <c r="P47" s="46"/>
      <c r="Q47" s="46"/>
      <c r="R47" s="123"/>
      <c r="S47" s="123"/>
      <c r="T47" s="133"/>
    </row>
    <row r="48" spans="1:21" ht="12.75" customHeight="1">
      <c r="A48" s="17"/>
      <c r="B48" s="45"/>
      <c r="C48" s="45"/>
      <c r="D48" s="45"/>
      <c r="E48" s="45"/>
      <c r="F48" s="66" t="s">
        <v>98</v>
      </c>
      <c r="G48" s="92"/>
      <c r="H48" s="92"/>
      <c r="I48" s="27"/>
      <c r="J48" s="108" t="s">
        <v>100</v>
      </c>
      <c r="K48" s="111"/>
      <c r="L48" s="28"/>
      <c r="M48" s="52"/>
      <c r="N48" s="116" t="s">
        <v>101</v>
      </c>
      <c r="O48" s="89"/>
      <c r="P48" s="1"/>
      <c r="Q48" s="1"/>
      <c r="R48" s="56"/>
      <c r="S48" s="56"/>
      <c r="T48" s="138"/>
    </row>
    <row r="49" spans="1:20" ht="12.75" customHeight="1">
      <c r="A49" s="17"/>
      <c r="B49" s="45"/>
      <c r="C49" s="45"/>
      <c r="D49" s="45"/>
      <c r="E49" s="45"/>
      <c r="F49" s="66" t="s">
        <v>102</v>
      </c>
      <c r="G49" s="92"/>
      <c r="H49" s="92"/>
      <c r="I49" s="27"/>
      <c r="J49" s="66"/>
      <c r="K49" s="46"/>
      <c r="L49" s="46"/>
      <c r="M49" s="46"/>
      <c r="N49" s="46"/>
      <c r="O49" s="46"/>
      <c r="P49" s="46"/>
      <c r="Q49" s="46"/>
      <c r="R49" s="123"/>
      <c r="S49" s="123"/>
      <c r="T49" s="133"/>
    </row>
    <row r="50" spans="1:20" ht="12.75" customHeight="1">
      <c r="A50" s="18" t="s">
        <v>103</v>
      </c>
      <c r="B50" s="46"/>
      <c r="C50" s="46"/>
      <c r="D50" s="46"/>
      <c r="E50" s="80"/>
      <c r="F50" s="66" t="s">
        <v>40</v>
      </c>
      <c r="G50" s="27"/>
      <c r="H50" s="101"/>
      <c r="I50" s="101"/>
      <c r="J50" s="109"/>
      <c r="K50" s="112"/>
      <c r="L50" s="100" t="s">
        <v>104</v>
      </c>
      <c r="M50" s="100"/>
      <c r="N50" s="100"/>
      <c r="O50" s="119"/>
      <c r="P50" s="46"/>
      <c r="Q50" s="46"/>
      <c r="R50" s="46"/>
      <c r="S50" s="46"/>
      <c r="T50" s="139"/>
    </row>
    <row r="51" spans="1:20" ht="26.25" customHeight="1">
      <c r="A51" s="19" t="s">
        <v>17</v>
      </c>
      <c r="B51" s="47"/>
      <c r="C51" s="47"/>
      <c r="D51" s="47"/>
      <c r="E51" s="81"/>
      <c r="F51" s="66"/>
      <c r="G51" s="92"/>
      <c r="H51" s="92"/>
      <c r="I51" s="92"/>
      <c r="J51" s="92"/>
      <c r="K51" s="92"/>
      <c r="L51" s="92"/>
      <c r="M51" s="92"/>
      <c r="N51" s="92"/>
      <c r="O51" s="92"/>
      <c r="P51" s="92"/>
      <c r="Q51" s="92"/>
      <c r="R51" s="47"/>
      <c r="S51" s="47"/>
      <c r="T51" s="141"/>
    </row>
    <row r="52" spans="1:20" ht="39" customHeight="1">
      <c r="A52" s="20" t="s">
        <v>105</v>
      </c>
      <c r="B52" s="48"/>
      <c r="C52" s="48"/>
      <c r="D52" s="48"/>
      <c r="E52" s="48"/>
      <c r="F52" s="90" t="s">
        <v>106</v>
      </c>
      <c r="G52" s="96"/>
      <c r="H52" s="96"/>
      <c r="I52" s="96"/>
      <c r="J52" s="96"/>
      <c r="K52" s="96"/>
      <c r="L52" s="96"/>
      <c r="M52" s="96"/>
      <c r="N52" s="96"/>
      <c r="O52" s="96"/>
      <c r="P52" s="96"/>
      <c r="Q52" s="96"/>
      <c r="R52" s="125"/>
      <c r="S52" s="125"/>
      <c r="T52" s="144"/>
    </row>
    <row r="53" spans="1:20" ht="12.75" customHeight="1">
      <c r="A53" s="21" t="s">
        <v>65</v>
      </c>
    </row>
    <row r="54" spans="1:20" ht="12.75" customHeight="1">
      <c r="A54" s="22" t="s">
        <v>108</v>
      </c>
      <c r="B54" s="49"/>
      <c r="C54" s="49"/>
      <c r="D54" s="49"/>
      <c r="E54" s="49"/>
      <c r="F54" s="49"/>
      <c r="G54" s="49"/>
      <c r="H54" s="49"/>
      <c r="I54" s="49"/>
      <c r="J54" s="49"/>
      <c r="K54" s="49"/>
      <c r="L54" s="49"/>
      <c r="M54" s="49"/>
      <c r="N54" s="49"/>
      <c r="O54" s="49"/>
      <c r="P54" s="49"/>
      <c r="Q54" s="49"/>
      <c r="R54" s="49"/>
      <c r="S54" s="49"/>
      <c r="T54" s="49"/>
    </row>
    <row r="55" spans="1:20" ht="12.75" customHeight="1">
      <c r="A55" s="22" t="s">
        <v>110</v>
      </c>
      <c r="B55" s="49"/>
      <c r="C55" s="49"/>
      <c r="D55" s="49"/>
      <c r="E55" s="49"/>
      <c r="F55" s="49"/>
      <c r="G55" s="49"/>
      <c r="H55" s="49"/>
      <c r="I55" s="49"/>
      <c r="J55" s="49"/>
      <c r="K55" s="49"/>
      <c r="L55" s="49"/>
      <c r="M55" s="49"/>
      <c r="N55" s="49"/>
      <c r="O55" s="49"/>
      <c r="P55" s="49"/>
      <c r="Q55" s="49"/>
      <c r="R55" s="49"/>
      <c r="S55" s="49"/>
      <c r="T55" s="49"/>
    </row>
    <row r="56" spans="1:20" ht="12.75" customHeight="1">
      <c r="A56" s="22" t="s">
        <v>112</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113</v>
      </c>
      <c r="B57" s="22"/>
      <c r="C57" s="22"/>
      <c r="D57" s="22"/>
      <c r="E57" s="22"/>
      <c r="F57" s="22"/>
      <c r="G57" s="22"/>
      <c r="H57" s="22"/>
      <c r="I57" s="22"/>
      <c r="J57" s="22"/>
      <c r="K57" s="22"/>
      <c r="L57" s="22"/>
      <c r="M57" s="22"/>
      <c r="N57" s="22"/>
      <c r="O57" s="22"/>
      <c r="P57" s="22"/>
      <c r="Q57" s="22"/>
      <c r="R57" s="3"/>
      <c r="S57" s="3"/>
      <c r="T57" s="3"/>
    </row>
    <row r="58" spans="1:20" ht="12.75" customHeight="1">
      <c r="A58" s="22" t="s">
        <v>115</v>
      </c>
      <c r="B58" s="49"/>
      <c r="C58" s="49"/>
      <c r="D58" s="49"/>
      <c r="E58" s="49"/>
      <c r="F58" s="49"/>
      <c r="G58" s="49"/>
      <c r="H58" s="49"/>
      <c r="I58" s="49"/>
      <c r="J58" s="49"/>
      <c r="K58" s="49"/>
      <c r="L58" s="49"/>
      <c r="M58" s="49"/>
      <c r="N58" s="49"/>
      <c r="O58" s="49"/>
      <c r="P58" s="49"/>
      <c r="Q58" s="49"/>
      <c r="R58" s="49"/>
      <c r="S58" s="49"/>
      <c r="T58" s="49"/>
    </row>
    <row r="59" spans="1:20" ht="12.75" customHeight="1">
      <c r="A59" s="22" t="s">
        <v>117</v>
      </c>
      <c r="B59" s="49"/>
      <c r="C59" s="49"/>
      <c r="D59" s="49"/>
      <c r="E59" s="49"/>
      <c r="F59" s="49"/>
      <c r="G59" s="49"/>
      <c r="H59" s="49"/>
      <c r="I59" s="49"/>
      <c r="J59" s="49"/>
      <c r="K59" s="49"/>
      <c r="L59" s="49"/>
      <c r="M59" s="49"/>
      <c r="N59" s="49"/>
      <c r="O59" s="49"/>
      <c r="P59" s="49"/>
      <c r="Q59" s="49"/>
      <c r="R59" s="49"/>
      <c r="S59" s="49"/>
      <c r="T59" s="49"/>
    </row>
    <row r="60" spans="1:20" ht="12.75" customHeight="1">
      <c r="A60" s="22" t="s">
        <v>118</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dimension ref="A1:AQ90"/>
  <sheetViews>
    <sheetView showGridLines="0" tabSelected="1" view="pageBreakPreview" zoomScaleSheetLayoutView="100" workbookViewId="0">
      <selection activeCell="N13" sqref="N13"/>
    </sheetView>
  </sheetViews>
  <sheetFormatPr defaultColWidth="8.25" defaultRowHeight="21" customHeight="1"/>
  <cols>
    <col min="1" max="1" width="2.625" style="145" customWidth="1"/>
    <col min="2" max="2" width="18.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4.95" customHeight="1">
      <c r="A1" s="149" t="s">
        <v>35</v>
      </c>
      <c r="C1" s="178"/>
      <c r="D1" s="178"/>
      <c r="E1" s="178"/>
      <c r="F1" s="178"/>
      <c r="G1" s="178"/>
      <c r="H1" s="178"/>
      <c r="I1" s="178"/>
      <c r="J1" s="178"/>
      <c r="K1" s="178"/>
      <c r="L1" s="178"/>
      <c r="M1" s="178"/>
      <c r="N1" s="178"/>
      <c r="O1" s="178"/>
      <c r="P1" s="178"/>
      <c r="Q1" s="178"/>
      <c r="R1" s="178"/>
      <c r="S1" s="178"/>
      <c r="T1" s="178"/>
      <c r="U1" s="178"/>
      <c r="V1" s="178"/>
      <c r="W1" s="178"/>
      <c r="X1" s="157"/>
      <c r="Y1" s="157"/>
      <c r="Z1" s="150"/>
      <c r="AA1" s="150"/>
      <c r="AB1" s="150"/>
      <c r="AC1" s="150"/>
      <c r="AD1" s="215"/>
      <c r="AE1" s="215"/>
      <c r="AF1" s="215"/>
      <c r="AG1" s="215"/>
      <c r="AH1" s="215"/>
      <c r="AI1" s="214" t="s">
        <v>119</v>
      </c>
      <c r="AJ1" s="214"/>
      <c r="AK1" s="219" t="s">
        <v>152</v>
      </c>
      <c r="AL1" s="219"/>
      <c r="AM1" s="219"/>
      <c r="AN1" s="219"/>
    </row>
    <row r="2" spans="1:40" ht="18" customHeight="1">
      <c r="A2" s="150"/>
      <c r="B2" s="166"/>
      <c r="C2" s="166"/>
      <c r="D2" s="166"/>
      <c r="E2" s="166"/>
      <c r="F2" s="166"/>
      <c r="G2" s="166"/>
      <c r="H2" s="166"/>
      <c r="I2" s="166"/>
      <c r="J2" s="166"/>
      <c r="K2" s="166"/>
      <c r="L2" s="166"/>
      <c r="M2" s="210">
        <v>2024</v>
      </c>
      <c r="N2" s="210"/>
      <c r="O2" s="210"/>
      <c r="P2" s="210"/>
      <c r="Q2" s="212" t="s">
        <v>122</v>
      </c>
      <c r="R2" s="212"/>
      <c r="S2" s="210">
        <v>5</v>
      </c>
      <c r="T2" s="210"/>
      <c r="U2" s="212" t="s">
        <v>123</v>
      </c>
      <c r="V2" s="212"/>
      <c r="W2" s="166"/>
      <c r="X2" s="166"/>
      <c r="Y2" s="166"/>
      <c r="Z2" s="150"/>
      <c r="AA2" s="150"/>
      <c r="AC2" s="214"/>
      <c r="AD2" s="166"/>
      <c r="AE2" s="166"/>
      <c r="AF2" s="166"/>
      <c r="AG2" s="166"/>
      <c r="AH2" s="166"/>
      <c r="AI2" s="214" t="s">
        <v>124</v>
      </c>
      <c r="AJ2" s="214"/>
      <c r="AK2" s="220"/>
      <c r="AL2" s="220"/>
      <c r="AM2" s="220"/>
      <c r="AN2" s="220"/>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13"/>
      <c r="Z3" s="213"/>
      <c r="AA3" s="213"/>
      <c r="AB3" s="150"/>
      <c r="AC3" s="213"/>
      <c r="AD3" s="213"/>
      <c r="AE3" s="213"/>
      <c r="AF3" s="213"/>
      <c r="AG3" s="213"/>
      <c r="AH3" s="213"/>
      <c r="AI3" s="216" t="s">
        <v>125</v>
      </c>
      <c r="AJ3" s="214"/>
      <c r="AK3" s="221" t="s">
        <v>181</v>
      </c>
      <c r="AL3" s="221"/>
      <c r="AM3" s="221"/>
      <c r="AN3" s="221"/>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13"/>
      <c r="Z4" s="213"/>
      <c r="AA4" s="213"/>
      <c r="AB4" s="150"/>
      <c r="AC4" s="213"/>
      <c r="AD4" s="213"/>
      <c r="AE4" s="213"/>
      <c r="AF4" s="213"/>
      <c r="AG4" s="213"/>
      <c r="AH4" s="213"/>
      <c r="AI4" s="216" t="s">
        <v>126</v>
      </c>
      <c r="AJ4" s="214"/>
      <c r="AK4" s="221"/>
      <c r="AL4" s="221"/>
      <c r="AM4" s="221"/>
      <c r="AN4" s="221"/>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13"/>
      <c r="Z5" s="213"/>
      <c r="AA5" s="213"/>
      <c r="AB5" s="150"/>
      <c r="AC5" s="213"/>
      <c r="AD5" s="213"/>
      <c r="AE5" s="213"/>
      <c r="AF5" s="213"/>
      <c r="AG5" s="216" t="s">
        <v>127</v>
      </c>
      <c r="AH5" s="218">
        <v>160</v>
      </c>
      <c r="AI5" s="218"/>
      <c r="AJ5" s="218"/>
      <c r="AK5" s="213" t="s">
        <v>128</v>
      </c>
      <c r="AL5" s="223"/>
      <c r="AM5" s="213" t="s">
        <v>129</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66"/>
      <c r="Y6" s="166"/>
      <c r="Z6" s="166"/>
      <c r="AA6" s="166"/>
      <c r="AB6" s="166"/>
      <c r="AC6" s="166"/>
      <c r="AD6" s="166"/>
      <c r="AE6" s="166"/>
      <c r="AF6" s="166"/>
      <c r="AG6" s="166"/>
      <c r="AH6" s="166"/>
      <c r="AI6" s="166"/>
      <c r="AJ6" s="166"/>
      <c r="AK6" s="166"/>
      <c r="AL6" s="166"/>
      <c r="AM6" s="150"/>
      <c r="AN6" s="150"/>
    </row>
    <row r="7" spans="1:40" ht="15" customHeight="1">
      <c r="A7" s="152" t="s">
        <v>130</v>
      </c>
      <c r="B7" s="167" t="s">
        <v>114</v>
      </c>
      <c r="C7" s="179" t="s">
        <v>131</v>
      </c>
      <c r="D7" s="158" t="s">
        <v>133</v>
      </c>
      <c r="E7" s="154" t="s">
        <v>134</v>
      </c>
      <c r="F7" s="200" t="s">
        <v>136</v>
      </c>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8" t="s">
        <v>137</v>
      </c>
      <c r="AL7" s="165" t="s">
        <v>138</v>
      </c>
      <c r="AM7" s="228" t="s">
        <v>2</v>
      </c>
      <c r="AN7" s="228"/>
    </row>
    <row r="8" spans="1:40" ht="15" customHeight="1">
      <c r="A8" s="152"/>
      <c r="B8" s="168"/>
      <c r="C8" s="180"/>
      <c r="D8" s="158"/>
      <c r="E8" s="154"/>
      <c r="F8" s="158" t="s">
        <v>139</v>
      </c>
      <c r="G8" s="158"/>
      <c r="H8" s="158"/>
      <c r="I8" s="158"/>
      <c r="J8" s="158"/>
      <c r="K8" s="158"/>
      <c r="L8" s="158"/>
      <c r="M8" s="158" t="s">
        <v>140</v>
      </c>
      <c r="N8" s="158"/>
      <c r="O8" s="158"/>
      <c r="P8" s="158"/>
      <c r="Q8" s="158"/>
      <c r="R8" s="158"/>
      <c r="S8" s="158"/>
      <c r="T8" s="158" t="s">
        <v>141</v>
      </c>
      <c r="U8" s="158"/>
      <c r="V8" s="158"/>
      <c r="W8" s="158"/>
      <c r="X8" s="158"/>
      <c r="Y8" s="158"/>
      <c r="Z8" s="158"/>
      <c r="AA8" s="158" t="s">
        <v>142</v>
      </c>
      <c r="AB8" s="158"/>
      <c r="AC8" s="158"/>
      <c r="AD8" s="158"/>
      <c r="AE8" s="158"/>
      <c r="AF8" s="158"/>
      <c r="AG8" s="158"/>
      <c r="AH8" s="158" t="s">
        <v>143</v>
      </c>
      <c r="AI8" s="158"/>
      <c r="AJ8" s="158"/>
      <c r="AK8" s="208"/>
      <c r="AL8" s="165"/>
      <c r="AM8" s="228"/>
      <c r="AN8" s="228"/>
    </row>
    <row r="9" spans="1:40" ht="15" customHeight="1">
      <c r="A9" s="152"/>
      <c r="B9" s="169" t="s">
        <v>182</v>
      </c>
      <c r="C9" s="180"/>
      <c r="D9" s="158"/>
      <c r="E9" s="154"/>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208"/>
      <c r="AL9" s="165"/>
      <c r="AM9" s="228"/>
      <c r="AN9" s="228"/>
    </row>
    <row r="10" spans="1:40" ht="15" customHeight="1">
      <c r="A10" s="152"/>
      <c r="B10" s="170"/>
      <c r="C10" s="181"/>
      <c r="D10" s="158"/>
      <c r="E10" s="154"/>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208"/>
      <c r="AL10" s="165"/>
      <c r="AM10" s="228"/>
      <c r="AN10" s="228"/>
    </row>
    <row r="11" spans="1:40" ht="18" customHeight="1">
      <c r="A11" s="153">
        <v>1</v>
      </c>
      <c r="B11" s="171" t="s">
        <v>183</v>
      </c>
      <c r="C11" s="182" t="s">
        <v>153</v>
      </c>
      <c r="D11" s="191"/>
      <c r="E11" s="198" t="s">
        <v>153</v>
      </c>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222">
        <f t="shared" ref="AK11:AK31" si="0">+SUM(F11:AJ11)</f>
        <v>0</v>
      </c>
      <c r="AL11" s="224">
        <f t="shared" ref="AL11:AL31" si="1">IF($AK$3="４週",AK11/4,AK11/(DAY(EOMONTH($F$9,0))/7))</f>
        <v>0</v>
      </c>
      <c r="AM11" s="229"/>
      <c r="AN11" s="229"/>
    </row>
    <row r="12" spans="1:40" ht="18" customHeight="1">
      <c r="A12" s="153">
        <v>2</v>
      </c>
      <c r="B12" s="171" t="s">
        <v>201</v>
      </c>
      <c r="C12" s="182" t="s">
        <v>155</v>
      </c>
      <c r="D12" s="191"/>
      <c r="E12" s="198" t="s">
        <v>155</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22">
        <f t="shared" si="0"/>
        <v>0</v>
      </c>
      <c r="AL12" s="224">
        <f t="shared" si="1"/>
        <v>0</v>
      </c>
      <c r="AM12" s="229"/>
      <c r="AN12" s="229"/>
    </row>
    <row r="13" spans="1:40" ht="18" customHeight="1">
      <c r="A13" s="153">
        <v>3</v>
      </c>
      <c r="B13" s="172" t="s">
        <v>227</v>
      </c>
      <c r="C13" s="182" t="s">
        <v>157</v>
      </c>
      <c r="D13" s="191"/>
      <c r="E13" s="198" t="s">
        <v>157</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222">
        <f t="shared" si="0"/>
        <v>0</v>
      </c>
      <c r="AL13" s="224">
        <f t="shared" si="1"/>
        <v>0</v>
      </c>
      <c r="AM13" s="229"/>
      <c r="AN13" s="229"/>
    </row>
    <row r="14" spans="1:40" ht="18" customHeight="1">
      <c r="A14" s="153">
        <v>4</v>
      </c>
      <c r="B14" s="172" t="s">
        <v>202</v>
      </c>
      <c r="C14" s="182" t="s">
        <v>153</v>
      </c>
      <c r="D14" s="191"/>
      <c r="E14" s="198" t="s">
        <v>160</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222">
        <f t="shared" si="0"/>
        <v>0</v>
      </c>
      <c r="AL14" s="224">
        <f t="shared" si="1"/>
        <v>0</v>
      </c>
      <c r="AM14" s="229"/>
      <c r="AN14" s="229"/>
    </row>
    <row r="15" spans="1:40" ht="18" customHeight="1">
      <c r="A15" s="153">
        <v>5</v>
      </c>
      <c r="B15" s="172"/>
      <c r="C15" s="182"/>
      <c r="D15" s="191"/>
      <c r="E15" s="198"/>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222">
        <f t="shared" si="0"/>
        <v>0</v>
      </c>
      <c r="AL15" s="224">
        <f t="shared" si="1"/>
        <v>0</v>
      </c>
      <c r="AM15" s="229"/>
      <c r="AN15" s="229"/>
    </row>
    <row r="16" spans="1:40" ht="18" customHeight="1">
      <c r="A16" s="153">
        <v>6</v>
      </c>
      <c r="B16" s="172"/>
      <c r="C16" s="182"/>
      <c r="D16" s="191"/>
      <c r="E16" s="198"/>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222">
        <f t="shared" si="0"/>
        <v>0</v>
      </c>
      <c r="AL16" s="224">
        <f t="shared" si="1"/>
        <v>0</v>
      </c>
      <c r="AM16" s="229"/>
      <c r="AN16" s="229"/>
    </row>
    <row r="17" spans="1:40" ht="18" customHeight="1">
      <c r="A17" s="153">
        <v>7</v>
      </c>
      <c r="B17" s="172"/>
      <c r="C17" s="182"/>
      <c r="D17" s="191"/>
      <c r="E17" s="198"/>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222">
        <f t="shared" si="0"/>
        <v>0</v>
      </c>
      <c r="AL17" s="224">
        <f t="shared" si="1"/>
        <v>0</v>
      </c>
      <c r="AM17" s="229"/>
      <c r="AN17" s="229"/>
    </row>
    <row r="18" spans="1:40" ht="18" customHeight="1">
      <c r="A18" s="153">
        <v>8</v>
      </c>
      <c r="B18" s="172"/>
      <c r="C18" s="182"/>
      <c r="D18" s="191"/>
      <c r="E18" s="198"/>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222">
        <f t="shared" si="0"/>
        <v>0</v>
      </c>
      <c r="AL18" s="224">
        <f t="shared" si="1"/>
        <v>0</v>
      </c>
      <c r="AM18" s="229"/>
      <c r="AN18" s="229"/>
    </row>
    <row r="19" spans="1:40" ht="18" customHeight="1">
      <c r="A19" s="153">
        <v>9</v>
      </c>
      <c r="B19" s="172"/>
      <c r="C19" s="182"/>
      <c r="D19" s="191"/>
      <c r="E19" s="198"/>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222">
        <f t="shared" si="0"/>
        <v>0</v>
      </c>
      <c r="AL19" s="224">
        <f t="shared" si="1"/>
        <v>0</v>
      </c>
      <c r="AM19" s="229"/>
      <c r="AN19" s="229"/>
    </row>
    <row r="20" spans="1:40" ht="18" customHeight="1">
      <c r="A20" s="153">
        <v>10</v>
      </c>
      <c r="B20" s="172"/>
      <c r="C20" s="182"/>
      <c r="D20" s="191"/>
      <c r="E20" s="198"/>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222">
        <f t="shared" si="0"/>
        <v>0</v>
      </c>
      <c r="AL20" s="224">
        <f t="shared" si="1"/>
        <v>0</v>
      </c>
      <c r="AM20" s="229"/>
      <c r="AN20" s="229"/>
    </row>
    <row r="21" spans="1:40" ht="18" customHeight="1">
      <c r="A21" s="153">
        <v>11</v>
      </c>
      <c r="B21" s="172"/>
      <c r="C21" s="182"/>
      <c r="D21" s="191"/>
      <c r="E21" s="198"/>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22">
        <f t="shared" si="0"/>
        <v>0</v>
      </c>
      <c r="AL21" s="224">
        <f t="shared" si="1"/>
        <v>0</v>
      </c>
      <c r="AM21" s="229"/>
      <c r="AN21" s="229"/>
    </row>
    <row r="22" spans="1:40" ht="18" customHeight="1">
      <c r="A22" s="153">
        <v>12</v>
      </c>
      <c r="B22" s="172"/>
      <c r="C22" s="182"/>
      <c r="D22" s="191"/>
      <c r="E22" s="198"/>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22">
        <f t="shared" si="0"/>
        <v>0</v>
      </c>
      <c r="AL22" s="224">
        <f t="shared" si="1"/>
        <v>0</v>
      </c>
      <c r="AM22" s="229"/>
      <c r="AN22" s="229"/>
    </row>
    <row r="23" spans="1:40" ht="18" customHeight="1">
      <c r="A23" s="153">
        <v>13</v>
      </c>
      <c r="B23" s="172"/>
      <c r="C23" s="182"/>
      <c r="D23" s="191"/>
      <c r="E23" s="198"/>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222">
        <f t="shared" si="0"/>
        <v>0</v>
      </c>
      <c r="AL23" s="224">
        <f t="shared" si="1"/>
        <v>0</v>
      </c>
      <c r="AM23" s="229"/>
      <c r="AN23" s="229"/>
    </row>
    <row r="24" spans="1:40" ht="18" customHeight="1">
      <c r="A24" s="153">
        <v>14</v>
      </c>
      <c r="B24" s="172"/>
      <c r="C24" s="182"/>
      <c r="D24" s="191"/>
      <c r="E24" s="198"/>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222">
        <f t="shared" si="0"/>
        <v>0</v>
      </c>
      <c r="AL24" s="224">
        <f t="shared" si="1"/>
        <v>0</v>
      </c>
      <c r="AM24" s="229"/>
      <c r="AN24" s="229"/>
    </row>
    <row r="25" spans="1:40" ht="18" customHeight="1">
      <c r="A25" s="153">
        <v>15</v>
      </c>
      <c r="B25" s="172"/>
      <c r="C25" s="182"/>
      <c r="D25" s="191"/>
      <c r="E25" s="198"/>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222">
        <f t="shared" si="0"/>
        <v>0</v>
      </c>
      <c r="AL25" s="224">
        <f t="shared" si="1"/>
        <v>0</v>
      </c>
      <c r="AM25" s="229"/>
      <c r="AN25" s="229"/>
    </row>
    <row r="26" spans="1:40" ht="18" customHeight="1">
      <c r="A26" s="153">
        <v>16</v>
      </c>
      <c r="B26" s="172"/>
      <c r="C26" s="182"/>
      <c r="D26" s="191"/>
      <c r="E26" s="198"/>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222">
        <f t="shared" si="0"/>
        <v>0</v>
      </c>
      <c r="AL26" s="224">
        <f t="shared" si="1"/>
        <v>0</v>
      </c>
      <c r="AM26" s="229"/>
      <c r="AN26" s="229"/>
    </row>
    <row r="27" spans="1:40" ht="18" customHeight="1">
      <c r="A27" s="153">
        <v>17</v>
      </c>
      <c r="B27" s="172"/>
      <c r="C27" s="182"/>
      <c r="D27" s="191"/>
      <c r="E27" s="198"/>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222">
        <f t="shared" si="0"/>
        <v>0</v>
      </c>
      <c r="AL27" s="224">
        <f t="shared" si="1"/>
        <v>0</v>
      </c>
      <c r="AM27" s="229"/>
      <c r="AN27" s="229"/>
    </row>
    <row r="28" spans="1:40" ht="18" customHeight="1">
      <c r="A28" s="153">
        <v>18</v>
      </c>
      <c r="B28" s="172"/>
      <c r="C28" s="182"/>
      <c r="D28" s="191"/>
      <c r="E28" s="198"/>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222">
        <f t="shared" si="0"/>
        <v>0</v>
      </c>
      <c r="AL28" s="224">
        <f t="shared" si="1"/>
        <v>0</v>
      </c>
      <c r="AM28" s="229"/>
      <c r="AN28" s="229"/>
    </row>
    <row r="29" spans="1:40" ht="18" customHeight="1">
      <c r="A29" s="153">
        <v>19</v>
      </c>
      <c r="B29" s="172"/>
      <c r="C29" s="182"/>
      <c r="D29" s="191"/>
      <c r="E29" s="198"/>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222">
        <f t="shared" si="0"/>
        <v>0</v>
      </c>
      <c r="AL29" s="224">
        <f t="shared" si="1"/>
        <v>0</v>
      </c>
      <c r="AM29" s="229"/>
      <c r="AN29" s="229"/>
    </row>
    <row r="30" spans="1:40" ht="18" customHeight="1">
      <c r="A30" s="153">
        <v>20</v>
      </c>
      <c r="B30" s="172"/>
      <c r="C30" s="182"/>
      <c r="D30" s="191"/>
      <c r="E30" s="198"/>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222">
        <f t="shared" si="0"/>
        <v>0</v>
      </c>
      <c r="AL30" s="224">
        <f t="shared" si="1"/>
        <v>0</v>
      </c>
      <c r="AM30" s="229"/>
      <c r="AN30" s="229"/>
    </row>
    <row r="31" spans="1:40" ht="18" customHeight="1">
      <c r="A31" s="154" t="s">
        <v>120</v>
      </c>
      <c r="B31" s="155"/>
      <c r="C31" s="155"/>
      <c r="D31" s="155"/>
      <c r="E31" s="155"/>
      <c r="F31" s="185">
        <f t="shared" ref="F31:AJ31" si="2">+SUM(F11:F30)</f>
        <v>0</v>
      </c>
      <c r="G31" s="185">
        <f t="shared" si="2"/>
        <v>0</v>
      </c>
      <c r="H31" s="185">
        <f t="shared" si="2"/>
        <v>0</v>
      </c>
      <c r="I31" s="185">
        <f t="shared" si="2"/>
        <v>0</v>
      </c>
      <c r="J31" s="185">
        <f t="shared" si="2"/>
        <v>0</v>
      </c>
      <c r="K31" s="185">
        <f t="shared" si="2"/>
        <v>0</v>
      </c>
      <c r="L31" s="185">
        <f t="shared" si="2"/>
        <v>0</v>
      </c>
      <c r="M31" s="185">
        <f t="shared" si="2"/>
        <v>0</v>
      </c>
      <c r="N31" s="185">
        <f t="shared" si="2"/>
        <v>0</v>
      </c>
      <c r="O31" s="185">
        <f t="shared" si="2"/>
        <v>0</v>
      </c>
      <c r="P31" s="185">
        <f t="shared" si="2"/>
        <v>0</v>
      </c>
      <c r="Q31" s="185">
        <f t="shared" si="2"/>
        <v>0</v>
      </c>
      <c r="R31" s="185">
        <f t="shared" si="2"/>
        <v>0</v>
      </c>
      <c r="S31" s="185">
        <f t="shared" si="2"/>
        <v>0</v>
      </c>
      <c r="T31" s="185">
        <f t="shared" si="2"/>
        <v>0</v>
      </c>
      <c r="U31" s="185">
        <f t="shared" si="2"/>
        <v>0</v>
      </c>
      <c r="V31" s="185">
        <f t="shared" si="2"/>
        <v>0</v>
      </c>
      <c r="W31" s="185">
        <f t="shared" si="2"/>
        <v>0</v>
      </c>
      <c r="X31" s="185">
        <f t="shared" si="2"/>
        <v>0</v>
      </c>
      <c r="Y31" s="185">
        <f t="shared" si="2"/>
        <v>0</v>
      </c>
      <c r="Z31" s="185">
        <f t="shared" si="2"/>
        <v>0</v>
      </c>
      <c r="AA31" s="185">
        <f t="shared" si="2"/>
        <v>0</v>
      </c>
      <c r="AB31" s="185">
        <f t="shared" si="2"/>
        <v>0</v>
      </c>
      <c r="AC31" s="185">
        <f t="shared" si="2"/>
        <v>0</v>
      </c>
      <c r="AD31" s="185">
        <f t="shared" si="2"/>
        <v>0</v>
      </c>
      <c r="AE31" s="185">
        <f t="shared" si="2"/>
        <v>0</v>
      </c>
      <c r="AF31" s="185">
        <f t="shared" si="2"/>
        <v>0</v>
      </c>
      <c r="AG31" s="185">
        <f t="shared" si="2"/>
        <v>0</v>
      </c>
      <c r="AH31" s="185">
        <f t="shared" si="2"/>
        <v>0</v>
      </c>
      <c r="AI31" s="185">
        <f t="shared" si="2"/>
        <v>0</v>
      </c>
      <c r="AJ31" s="185">
        <f t="shared" si="2"/>
        <v>0</v>
      </c>
      <c r="AK31" s="222">
        <f t="shared" si="0"/>
        <v>0</v>
      </c>
      <c r="AL31" s="224">
        <f t="shared" si="1"/>
        <v>0</v>
      </c>
      <c r="AM31" s="230"/>
      <c r="AN31" s="230"/>
    </row>
    <row r="32" spans="1:40" ht="18" customHeight="1">
      <c r="A32" s="155" t="s">
        <v>144</v>
      </c>
      <c r="B32" s="155"/>
      <c r="C32" s="155"/>
      <c r="D32" s="155"/>
      <c r="E32" s="199"/>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185"/>
      <c r="AL32" s="225"/>
      <c r="AM32" s="230"/>
      <c r="AN32" s="230"/>
    </row>
    <row r="33" spans="1:43"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3"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3" ht="21" customHeight="1">
      <c r="A35" s="157" t="s">
        <v>135</v>
      </c>
      <c r="B35" s="156"/>
      <c r="C35" s="156"/>
      <c r="D35" s="156"/>
      <c r="E35" s="156"/>
      <c r="F35" s="156"/>
      <c r="G35" s="148"/>
      <c r="H35" s="148"/>
      <c r="I35" s="148"/>
      <c r="J35" s="148"/>
      <c r="K35" s="148"/>
      <c r="L35" s="148"/>
      <c r="M35" s="148"/>
      <c r="N35" s="148"/>
      <c r="O35" s="148"/>
      <c r="AM35" s="156"/>
      <c r="AN35" s="150"/>
    </row>
    <row r="36" spans="1:43" ht="24.95" customHeight="1">
      <c r="A36" s="158"/>
      <c r="B36" s="158"/>
      <c r="C36" s="158"/>
      <c r="D36" s="192">
        <v>4</v>
      </c>
      <c r="E36" s="192">
        <v>5</v>
      </c>
      <c r="F36" s="192">
        <v>6</v>
      </c>
      <c r="G36" s="192"/>
      <c r="H36" s="192"/>
      <c r="I36" s="192">
        <v>7</v>
      </c>
      <c r="J36" s="192"/>
      <c r="K36" s="192"/>
      <c r="L36" s="192">
        <v>8</v>
      </c>
      <c r="M36" s="192"/>
      <c r="N36" s="192"/>
      <c r="O36" s="192">
        <v>9</v>
      </c>
      <c r="P36" s="192"/>
      <c r="Q36" s="192"/>
      <c r="R36" s="192">
        <v>10</v>
      </c>
      <c r="S36" s="192"/>
      <c r="T36" s="192"/>
      <c r="U36" s="192">
        <v>11</v>
      </c>
      <c r="V36" s="192"/>
      <c r="W36" s="192"/>
      <c r="X36" s="192">
        <v>12</v>
      </c>
      <c r="Y36" s="192"/>
      <c r="Z36" s="192"/>
      <c r="AA36" s="192">
        <v>1</v>
      </c>
      <c r="AB36" s="192"/>
      <c r="AC36" s="192"/>
      <c r="AD36" s="192">
        <v>2</v>
      </c>
      <c r="AE36" s="192"/>
      <c r="AF36" s="192"/>
      <c r="AG36" s="192">
        <v>3</v>
      </c>
      <c r="AH36" s="192"/>
      <c r="AI36" s="192"/>
      <c r="AJ36" s="158" t="s">
        <v>206</v>
      </c>
      <c r="AK36" s="158"/>
      <c r="AL36" s="165" t="s">
        <v>207</v>
      </c>
      <c r="AM36" s="231" t="s">
        <v>189</v>
      </c>
      <c r="AN36" s="234"/>
      <c r="AO36" s="195"/>
      <c r="AP36" s="195"/>
      <c r="AQ36" s="195"/>
    </row>
    <row r="37" spans="1:43" ht="21.95" customHeight="1">
      <c r="A37" s="159" t="s">
        <v>210</v>
      </c>
      <c r="B37" s="159"/>
      <c r="C37" s="159"/>
      <c r="D37" s="193">
        <f>SUM(D38,D39,D40,D41,D43,D45)</f>
        <v>1840</v>
      </c>
      <c r="E37" s="193">
        <f>SUM(E38,E39,E40,E41,E43,E45)</f>
        <v>1726</v>
      </c>
      <c r="F37" s="204">
        <f>SUM(F38,F39,F40,F41,F43,F45)</f>
        <v>1840</v>
      </c>
      <c r="G37" s="206"/>
      <c r="H37" s="207"/>
      <c r="I37" s="204">
        <f>SUM(I38,I39,I40,I41,I43,I45)</f>
        <v>1932</v>
      </c>
      <c r="J37" s="206">
        <f>SUM(J38,J39,J40,J41,J43,J45)</f>
        <v>0</v>
      </c>
      <c r="K37" s="207">
        <f>SUM(K38,K39,K40,K41,K43,K45)</f>
        <v>0</v>
      </c>
      <c r="L37" s="204">
        <f>SUM(L38,L39,L40,L41,L43,L45)</f>
        <v>1932</v>
      </c>
      <c r="M37" s="206"/>
      <c r="N37" s="207"/>
      <c r="O37" s="204">
        <f>SUM(O38,O39,O40,O41,O43,O45)</f>
        <v>1748</v>
      </c>
      <c r="P37" s="206"/>
      <c r="Q37" s="207"/>
      <c r="R37" s="204">
        <f>SUM(R38,R39,R40,R41,R43,R45)</f>
        <v>1840</v>
      </c>
      <c r="S37" s="206"/>
      <c r="T37" s="207"/>
      <c r="U37" s="204">
        <f t="shared" ref="U37:AI37" si="3">SUM(U38,U39,U40,U41,U43,U45)</f>
        <v>1840</v>
      </c>
      <c r="V37" s="206">
        <f t="shared" si="3"/>
        <v>0</v>
      </c>
      <c r="W37" s="207">
        <f t="shared" si="3"/>
        <v>0</v>
      </c>
      <c r="X37" s="204">
        <f t="shared" si="3"/>
        <v>1748</v>
      </c>
      <c r="Y37" s="206">
        <f t="shared" si="3"/>
        <v>0</v>
      </c>
      <c r="Z37" s="207">
        <f t="shared" si="3"/>
        <v>0</v>
      </c>
      <c r="AA37" s="204">
        <f t="shared" si="3"/>
        <v>1748</v>
      </c>
      <c r="AB37" s="206">
        <f t="shared" si="3"/>
        <v>0</v>
      </c>
      <c r="AC37" s="207">
        <f t="shared" si="3"/>
        <v>0</v>
      </c>
      <c r="AD37" s="204">
        <f t="shared" si="3"/>
        <v>1748</v>
      </c>
      <c r="AE37" s="206">
        <f t="shared" si="3"/>
        <v>0</v>
      </c>
      <c r="AF37" s="207">
        <f t="shared" si="3"/>
        <v>0</v>
      </c>
      <c r="AG37" s="204">
        <f t="shared" si="3"/>
        <v>1840</v>
      </c>
      <c r="AH37" s="206">
        <f t="shared" si="3"/>
        <v>0</v>
      </c>
      <c r="AI37" s="207">
        <f t="shared" si="3"/>
        <v>0</v>
      </c>
      <c r="AJ37" s="190">
        <f t="shared" ref="AJ37:AJ46" si="4">SUM(D37:AI37)</f>
        <v>21782</v>
      </c>
      <c r="AK37" s="190"/>
      <c r="AL37" s="226">
        <f>ROUNDUP(AJ37/AJ47,1)</f>
        <v>92</v>
      </c>
      <c r="AM37" s="232"/>
      <c r="AN37" s="235"/>
      <c r="AO37" s="195"/>
      <c r="AP37" s="195"/>
      <c r="AQ37" s="195"/>
    </row>
    <row r="38" spans="1:43" ht="21.95" customHeight="1">
      <c r="A38" s="160" t="s">
        <v>228</v>
      </c>
      <c r="B38" s="173"/>
      <c r="C38" s="183"/>
      <c r="D38" s="194">
        <v>50</v>
      </c>
      <c r="E38" s="194">
        <v>45</v>
      </c>
      <c r="F38" s="194">
        <v>50</v>
      </c>
      <c r="G38" s="194"/>
      <c r="H38" s="194"/>
      <c r="I38" s="194">
        <v>50</v>
      </c>
      <c r="J38" s="194"/>
      <c r="K38" s="194"/>
      <c r="L38" s="194">
        <v>50</v>
      </c>
      <c r="M38" s="194"/>
      <c r="N38" s="194"/>
      <c r="O38" s="194">
        <v>45</v>
      </c>
      <c r="P38" s="194"/>
      <c r="Q38" s="194"/>
      <c r="R38" s="194">
        <v>50</v>
      </c>
      <c r="S38" s="194"/>
      <c r="T38" s="194"/>
      <c r="U38" s="194">
        <v>50</v>
      </c>
      <c r="V38" s="194"/>
      <c r="W38" s="194"/>
      <c r="X38" s="194">
        <v>45</v>
      </c>
      <c r="Y38" s="194"/>
      <c r="Z38" s="194"/>
      <c r="AA38" s="194">
        <v>45</v>
      </c>
      <c r="AB38" s="194"/>
      <c r="AC38" s="194"/>
      <c r="AD38" s="194">
        <v>45</v>
      </c>
      <c r="AE38" s="194"/>
      <c r="AF38" s="194"/>
      <c r="AG38" s="194">
        <v>50</v>
      </c>
      <c r="AH38" s="194"/>
      <c r="AI38" s="194"/>
      <c r="AJ38" s="190">
        <f t="shared" si="4"/>
        <v>575</v>
      </c>
      <c r="AK38" s="190"/>
      <c r="AL38" s="226">
        <f t="shared" ref="AL38:AL46" si="5">ROUNDUP(AJ38/$AJ$47,1)</f>
        <v>2.5</v>
      </c>
      <c r="AM38" s="232"/>
      <c r="AN38" s="235"/>
      <c r="AO38" s="195"/>
      <c r="AP38" s="195"/>
      <c r="AQ38" s="195"/>
    </row>
    <row r="39" spans="1:43" ht="21.95" customHeight="1">
      <c r="A39" s="160" t="s">
        <v>51</v>
      </c>
      <c r="B39" s="173"/>
      <c r="C39" s="183"/>
      <c r="D39" s="194">
        <v>50</v>
      </c>
      <c r="E39" s="194">
        <v>50</v>
      </c>
      <c r="F39" s="194">
        <v>50</v>
      </c>
      <c r="G39" s="194"/>
      <c r="H39" s="194"/>
      <c r="I39" s="194">
        <v>55</v>
      </c>
      <c r="J39" s="194"/>
      <c r="K39" s="194"/>
      <c r="L39" s="194">
        <v>55</v>
      </c>
      <c r="M39" s="194"/>
      <c r="N39" s="194"/>
      <c r="O39" s="194">
        <v>50</v>
      </c>
      <c r="P39" s="194"/>
      <c r="Q39" s="194"/>
      <c r="R39" s="194">
        <v>50</v>
      </c>
      <c r="S39" s="194"/>
      <c r="T39" s="194"/>
      <c r="U39" s="194">
        <v>50</v>
      </c>
      <c r="V39" s="194"/>
      <c r="W39" s="194"/>
      <c r="X39" s="194">
        <v>50</v>
      </c>
      <c r="Y39" s="194"/>
      <c r="Z39" s="194"/>
      <c r="AA39" s="194">
        <v>50</v>
      </c>
      <c r="AB39" s="194"/>
      <c r="AC39" s="194"/>
      <c r="AD39" s="194">
        <v>50</v>
      </c>
      <c r="AE39" s="194"/>
      <c r="AF39" s="194"/>
      <c r="AG39" s="194">
        <v>50</v>
      </c>
      <c r="AH39" s="194"/>
      <c r="AI39" s="194"/>
      <c r="AJ39" s="190">
        <f t="shared" si="4"/>
        <v>610</v>
      </c>
      <c r="AK39" s="190"/>
      <c r="AL39" s="226">
        <f t="shared" si="5"/>
        <v>2.6</v>
      </c>
      <c r="AM39" s="232"/>
      <c r="AN39" s="235"/>
      <c r="AO39" s="195"/>
      <c r="AP39" s="195"/>
      <c r="AQ39" s="195"/>
    </row>
    <row r="40" spans="1:43" ht="21.95" customHeight="1">
      <c r="A40" s="160" t="s">
        <v>174</v>
      </c>
      <c r="B40" s="173"/>
      <c r="C40" s="183"/>
      <c r="D40" s="194">
        <v>100</v>
      </c>
      <c r="E40" s="194">
        <v>95</v>
      </c>
      <c r="F40" s="194">
        <v>100</v>
      </c>
      <c r="G40" s="194"/>
      <c r="H40" s="194"/>
      <c r="I40" s="194">
        <v>105</v>
      </c>
      <c r="J40" s="194"/>
      <c r="K40" s="194"/>
      <c r="L40" s="194">
        <v>105</v>
      </c>
      <c r="M40" s="194"/>
      <c r="N40" s="194"/>
      <c r="O40" s="194">
        <v>95</v>
      </c>
      <c r="P40" s="194"/>
      <c r="Q40" s="194"/>
      <c r="R40" s="194">
        <v>100</v>
      </c>
      <c r="S40" s="194"/>
      <c r="T40" s="194"/>
      <c r="U40" s="194">
        <v>100</v>
      </c>
      <c r="V40" s="194"/>
      <c r="W40" s="194"/>
      <c r="X40" s="194">
        <v>95</v>
      </c>
      <c r="Y40" s="194"/>
      <c r="Z40" s="194"/>
      <c r="AA40" s="194">
        <v>95</v>
      </c>
      <c r="AB40" s="194"/>
      <c r="AC40" s="194"/>
      <c r="AD40" s="194">
        <v>95</v>
      </c>
      <c r="AE40" s="194"/>
      <c r="AF40" s="194"/>
      <c r="AG40" s="194">
        <v>100</v>
      </c>
      <c r="AH40" s="194"/>
      <c r="AI40" s="194"/>
      <c r="AJ40" s="190">
        <f t="shared" si="4"/>
        <v>1185</v>
      </c>
      <c r="AK40" s="190"/>
      <c r="AL40" s="226">
        <f t="shared" si="5"/>
        <v>5</v>
      </c>
      <c r="AM40" s="232"/>
      <c r="AN40" s="235"/>
      <c r="AO40" s="195"/>
      <c r="AP40" s="195"/>
      <c r="AQ40" s="195"/>
    </row>
    <row r="41" spans="1:43" ht="21.95" customHeight="1">
      <c r="A41" s="161" t="s">
        <v>211</v>
      </c>
      <c r="B41" s="173"/>
      <c r="C41" s="183"/>
      <c r="D41" s="194">
        <v>100</v>
      </c>
      <c r="E41" s="194">
        <v>95</v>
      </c>
      <c r="F41" s="194">
        <v>100</v>
      </c>
      <c r="G41" s="194"/>
      <c r="H41" s="194"/>
      <c r="I41" s="194">
        <v>105</v>
      </c>
      <c r="J41" s="194"/>
      <c r="K41" s="194"/>
      <c r="L41" s="194">
        <v>105</v>
      </c>
      <c r="M41" s="194"/>
      <c r="N41" s="194"/>
      <c r="O41" s="194">
        <v>95</v>
      </c>
      <c r="P41" s="194"/>
      <c r="Q41" s="194"/>
      <c r="R41" s="194">
        <v>100</v>
      </c>
      <c r="S41" s="194"/>
      <c r="T41" s="194"/>
      <c r="U41" s="194">
        <v>100</v>
      </c>
      <c r="V41" s="194"/>
      <c r="W41" s="194"/>
      <c r="X41" s="194">
        <v>95</v>
      </c>
      <c r="Y41" s="194"/>
      <c r="Z41" s="194"/>
      <c r="AA41" s="194">
        <v>95</v>
      </c>
      <c r="AB41" s="194"/>
      <c r="AC41" s="194"/>
      <c r="AD41" s="194">
        <v>95</v>
      </c>
      <c r="AE41" s="194"/>
      <c r="AF41" s="194"/>
      <c r="AG41" s="194">
        <v>100</v>
      </c>
      <c r="AH41" s="194"/>
      <c r="AI41" s="194"/>
      <c r="AJ41" s="190">
        <f t="shared" si="4"/>
        <v>1185</v>
      </c>
      <c r="AK41" s="190"/>
      <c r="AL41" s="226">
        <f t="shared" si="5"/>
        <v>5</v>
      </c>
      <c r="AM41" s="232"/>
      <c r="AN41" s="235"/>
      <c r="AO41" s="195"/>
      <c r="AP41" s="195"/>
      <c r="AQ41" s="195"/>
    </row>
    <row r="42" spans="1:43" s="147" customFormat="1" ht="21.95" customHeight="1">
      <c r="A42" s="162"/>
      <c r="B42" s="174" t="s">
        <v>229</v>
      </c>
      <c r="C42" s="184"/>
      <c r="D42" s="194">
        <v>100</v>
      </c>
      <c r="E42" s="194">
        <v>95</v>
      </c>
      <c r="F42" s="194">
        <v>100</v>
      </c>
      <c r="G42" s="194"/>
      <c r="H42" s="194"/>
      <c r="I42" s="194">
        <v>105</v>
      </c>
      <c r="J42" s="194"/>
      <c r="K42" s="194"/>
      <c r="L42" s="194">
        <v>105</v>
      </c>
      <c r="M42" s="194"/>
      <c r="N42" s="194"/>
      <c r="O42" s="194">
        <v>95</v>
      </c>
      <c r="P42" s="194"/>
      <c r="Q42" s="194"/>
      <c r="R42" s="194">
        <v>100</v>
      </c>
      <c r="S42" s="194"/>
      <c r="T42" s="194"/>
      <c r="U42" s="194">
        <v>100</v>
      </c>
      <c r="V42" s="194"/>
      <c r="W42" s="194"/>
      <c r="X42" s="194">
        <v>95</v>
      </c>
      <c r="Y42" s="194"/>
      <c r="Z42" s="194"/>
      <c r="AA42" s="194">
        <v>95</v>
      </c>
      <c r="AB42" s="194"/>
      <c r="AC42" s="194"/>
      <c r="AD42" s="194">
        <v>95</v>
      </c>
      <c r="AE42" s="194"/>
      <c r="AF42" s="194"/>
      <c r="AG42" s="194">
        <v>100</v>
      </c>
      <c r="AH42" s="194"/>
      <c r="AI42" s="194"/>
      <c r="AJ42" s="190">
        <f t="shared" si="4"/>
        <v>1185</v>
      </c>
      <c r="AK42" s="190"/>
      <c r="AL42" s="226">
        <f t="shared" si="5"/>
        <v>5</v>
      </c>
      <c r="AM42" s="233">
        <f>ROUNDUP($AJ$42/$AJ$47,1)</f>
        <v>5</v>
      </c>
      <c r="AN42" s="236"/>
      <c r="AO42" s="237"/>
      <c r="AP42" s="237"/>
      <c r="AQ42" s="237"/>
    </row>
    <row r="43" spans="1:43" ht="21.95" customHeight="1">
      <c r="A43" s="161" t="s">
        <v>212</v>
      </c>
      <c r="B43" s="173"/>
      <c r="C43" s="183"/>
      <c r="D43" s="194">
        <v>140</v>
      </c>
      <c r="E43" s="194">
        <v>131</v>
      </c>
      <c r="F43" s="194">
        <v>140</v>
      </c>
      <c r="G43" s="194"/>
      <c r="H43" s="194"/>
      <c r="I43" s="194">
        <v>147</v>
      </c>
      <c r="J43" s="194"/>
      <c r="K43" s="194"/>
      <c r="L43" s="194">
        <v>147</v>
      </c>
      <c r="M43" s="194"/>
      <c r="N43" s="194"/>
      <c r="O43" s="194">
        <v>133</v>
      </c>
      <c r="P43" s="194"/>
      <c r="Q43" s="194"/>
      <c r="R43" s="194">
        <v>140</v>
      </c>
      <c r="S43" s="194"/>
      <c r="T43" s="194"/>
      <c r="U43" s="194">
        <v>140</v>
      </c>
      <c r="V43" s="194"/>
      <c r="W43" s="194"/>
      <c r="X43" s="194">
        <v>133</v>
      </c>
      <c r="Y43" s="194"/>
      <c r="Z43" s="194"/>
      <c r="AA43" s="194">
        <v>133</v>
      </c>
      <c r="AB43" s="194"/>
      <c r="AC43" s="194"/>
      <c r="AD43" s="194">
        <v>133</v>
      </c>
      <c r="AE43" s="194"/>
      <c r="AF43" s="194"/>
      <c r="AG43" s="194">
        <v>140</v>
      </c>
      <c r="AH43" s="194"/>
      <c r="AI43" s="194"/>
      <c r="AJ43" s="190">
        <f t="shared" si="4"/>
        <v>1657</v>
      </c>
      <c r="AK43" s="190"/>
      <c r="AL43" s="226">
        <f t="shared" si="5"/>
        <v>7</v>
      </c>
      <c r="AM43" s="232"/>
      <c r="AN43" s="235"/>
      <c r="AO43" s="195"/>
      <c r="AP43" s="195"/>
      <c r="AQ43" s="195"/>
    </row>
    <row r="44" spans="1:43" s="147" customFormat="1" ht="21.95" customHeight="1">
      <c r="A44" s="163"/>
      <c r="B44" s="174" t="s">
        <v>230</v>
      </c>
      <c r="C44" s="184"/>
      <c r="D44" s="194">
        <v>140</v>
      </c>
      <c r="E44" s="194">
        <v>131</v>
      </c>
      <c r="F44" s="194">
        <v>140</v>
      </c>
      <c r="G44" s="194"/>
      <c r="H44" s="194"/>
      <c r="I44" s="194">
        <v>147</v>
      </c>
      <c r="J44" s="194"/>
      <c r="K44" s="194"/>
      <c r="L44" s="194">
        <v>147</v>
      </c>
      <c r="M44" s="194"/>
      <c r="N44" s="194"/>
      <c r="O44" s="194">
        <v>133</v>
      </c>
      <c r="P44" s="194"/>
      <c r="Q44" s="194"/>
      <c r="R44" s="194">
        <v>140</v>
      </c>
      <c r="S44" s="194"/>
      <c r="T44" s="194"/>
      <c r="U44" s="194">
        <v>140</v>
      </c>
      <c r="V44" s="194"/>
      <c r="W44" s="194"/>
      <c r="X44" s="194">
        <v>133</v>
      </c>
      <c r="Y44" s="194"/>
      <c r="Z44" s="194"/>
      <c r="AA44" s="194">
        <v>133</v>
      </c>
      <c r="AB44" s="194"/>
      <c r="AC44" s="194"/>
      <c r="AD44" s="194">
        <v>133</v>
      </c>
      <c r="AE44" s="194"/>
      <c r="AF44" s="194"/>
      <c r="AG44" s="194">
        <v>140</v>
      </c>
      <c r="AH44" s="194"/>
      <c r="AI44" s="194"/>
      <c r="AJ44" s="190">
        <f t="shared" si="4"/>
        <v>1657</v>
      </c>
      <c r="AK44" s="190"/>
      <c r="AL44" s="226">
        <f t="shared" si="5"/>
        <v>7</v>
      </c>
      <c r="AM44" s="233">
        <f>ROUNDUP($AJ$44/$AJ$47,1)</f>
        <v>7</v>
      </c>
      <c r="AN44" s="236"/>
      <c r="AO44" s="237"/>
      <c r="AP44" s="237"/>
      <c r="AQ44" s="237"/>
    </row>
    <row r="45" spans="1:43" ht="21.95" customHeight="1">
      <c r="A45" s="161" t="s">
        <v>45</v>
      </c>
      <c r="B45" s="173"/>
      <c r="C45" s="183"/>
      <c r="D45" s="194">
        <v>1400</v>
      </c>
      <c r="E45" s="194">
        <v>1310</v>
      </c>
      <c r="F45" s="194">
        <v>1400</v>
      </c>
      <c r="G45" s="194"/>
      <c r="H45" s="194"/>
      <c r="I45" s="194">
        <v>1470</v>
      </c>
      <c r="J45" s="194"/>
      <c r="K45" s="194"/>
      <c r="L45" s="194">
        <v>1470</v>
      </c>
      <c r="M45" s="194"/>
      <c r="N45" s="194"/>
      <c r="O45" s="194">
        <v>1330</v>
      </c>
      <c r="P45" s="194"/>
      <c r="Q45" s="194"/>
      <c r="R45" s="194">
        <v>1400</v>
      </c>
      <c r="S45" s="194"/>
      <c r="T45" s="194"/>
      <c r="U45" s="194">
        <v>1400</v>
      </c>
      <c r="V45" s="194"/>
      <c r="W45" s="194"/>
      <c r="X45" s="194">
        <v>1330</v>
      </c>
      <c r="Y45" s="194"/>
      <c r="Z45" s="194"/>
      <c r="AA45" s="194">
        <v>1330</v>
      </c>
      <c r="AB45" s="194"/>
      <c r="AC45" s="194"/>
      <c r="AD45" s="194">
        <v>1330</v>
      </c>
      <c r="AE45" s="194"/>
      <c r="AF45" s="194"/>
      <c r="AG45" s="194">
        <v>1400</v>
      </c>
      <c r="AH45" s="194"/>
      <c r="AI45" s="194"/>
      <c r="AJ45" s="190">
        <f t="shared" si="4"/>
        <v>16570</v>
      </c>
      <c r="AK45" s="190"/>
      <c r="AL45" s="226">
        <f t="shared" si="5"/>
        <v>70</v>
      </c>
      <c r="AM45" s="232"/>
      <c r="AN45" s="235"/>
      <c r="AO45" s="195"/>
      <c r="AP45" s="195"/>
      <c r="AQ45" s="195"/>
    </row>
    <row r="46" spans="1:43" s="147" customFormat="1" ht="21.95" customHeight="1">
      <c r="A46" s="162"/>
      <c r="B46" s="174" t="s">
        <v>229</v>
      </c>
      <c r="C46" s="184"/>
      <c r="D46" s="194">
        <v>1400</v>
      </c>
      <c r="E46" s="194">
        <v>1310</v>
      </c>
      <c r="F46" s="194">
        <v>1400</v>
      </c>
      <c r="G46" s="194"/>
      <c r="H46" s="194"/>
      <c r="I46" s="194">
        <v>1470</v>
      </c>
      <c r="J46" s="194"/>
      <c r="K46" s="194"/>
      <c r="L46" s="194">
        <v>1470</v>
      </c>
      <c r="M46" s="194"/>
      <c r="N46" s="194"/>
      <c r="O46" s="194">
        <v>1330</v>
      </c>
      <c r="P46" s="194"/>
      <c r="Q46" s="194"/>
      <c r="R46" s="194">
        <v>1400</v>
      </c>
      <c r="S46" s="194"/>
      <c r="T46" s="194"/>
      <c r="U46" s="194">
        <v>1400</v>
      </c>
      <c r="V46" s="194"/>
      <c r="W46" s="194"/>
      <c r="X46" s="194">
        <v>1330</v>
      </c>
      <c r="Y46" s="194"/>
      <c r="Z46" s="194"/>
      <c r="AA46" s="194">
        <v>1330</v>
      </c>
      <c r="AB46" s="194"/>
      <c r="AC46" s="194"/>
      <c r="AD46" s="194">
        <v>1330</v>
      </c>
      <c r="AE46" s="194"/>
      <c r="AF46" s="194"/>
      <c r="AG46" s="194">
        <v>1400</v>
      </c>
      <c r="AH46" s="194"/>
      <c r="AI46" s="194"/>
      <c r="AJ46" s="190">
        <f t="shared" si="4"/>
        <v>16570</v>
      </c>
      <c r="AK46" s="190"/>
      <c r="AL46" s="226">
        <f t="shared" si="5"/>
        <v>70</v>
      </c>
      <c r="AM46" s="233">
        <f>ROUNDUP($AJ$46/$AJ$47,1)</f>
        <v>70</v>
      </c>
      <c r="AN46" s="236"/>
      <c r="AO46" s="237"/>
      <c r="AP46" s="237"/>
      <c r="AQ46" s="237"/>
    </row>
    <row r="47" spans="1:43" ht="21.95" customHeight="1">
      <c r="A47" s="159" t="s">
        <v>208</v>
      </c>
      <c r="B47" s="159"/>
      <c r="C47" s="159"/>
      <c r="D47" s="194">
        <v>20</v>
      </c>
      <c r="E47" s="194">
        <v>19</v>
      </c>
      <c r="F47" s="194">
        <v>20</v>
      </c>
      <c r="G47" s="194"/>
      <c r="H47" s="194"/>
      <c r="I47" s="194">
        <v>21</v>
      </c>
      <c r="J47" s="194"/>
      <c r="K47" s="194"/>
      <c r="L47" s="194">
        <v>21</v>
      </c>
      <c r="M47" s="194"/>
      <c r="N47" s="194"/>
      <c r="O47" s="194">
        <v>19</v>
      </c>
      <c r="P47" s="194"/>
      <c r="Q47" s="194"/>
      <c r="R47" s="194">
        <v>20</v>
      </c>
      <c r="S47" s="194"/>
      <c r="T47" s="194"/>
      <c r="U47" s="194">
        <v>20</v>
      </c>
      <c r="V47" s="194"/>
      <c r="W47" s="194"/>
      <c r="X47" s="194">
        <v>19</v>
      </c>
      <c r="Y47" s="194"/>
      <c r="Z47" s="194"/>
      <c r="AA47" s="194">
        <v>19</v>
      </c>
      <c r="AB47" s="194"/>
      <c r="AC47" s="194"/>
      <c r="AD47" s="194">
        <v>19</v>
      </c>
      <c r="AE47" s="194"/>
      <c r="AF47" s="194"/>
      <c r="AG47" s="194">
        <v>20</v>
      </c>
      <c r="AH47" s="194"/>
      <c r="AI47" s="194"/>
      <c r="AJ47" s="190">
        <f>+SUM(D47:AI47)</f>
        <v>237</v>
      </c>
      <c r="AK47" s="190"/>
      <c r="AL47" s="227"/>
      <c r="AM47" s="232"/>
      <c r="AN47" s="235"/>
      <c r="AO47" s="195"/>
      <c r="AP47" s="195"/>
      <c r="AQ47" s="195"/>
    </row>
    <row r="48" spans="1:43" ht="5.0999999999999996" customHeight="1">
      <c r="A48" s="164"/>
      <c r="B48" s="164"/>
      <c r="C48" s="164"/>
      <c r="D48" s="195"/>
      <c r="E48" s="195"/>
      <c r="F48" s="195"/>
      <c r="G48" s="195"/>
      <c r="H48" s="195"/>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211"/>
      <c r="AK48" s="148"/>
      <c r="AL48" s="156"/>
      <c r="AM48" s="156"/>
      <c r="AN48" s="150"/>
    </row>
    <row r="49" spans="1:40" ht="18" customHeight="1">
      <c r="A49" s="157" t="s">
        <v>187</v>
      </c>
      <c r="B49" s="148"/>
      <c r="D49" s="148"/>
      <c r="E49" s="148"/>
      <c r="F49" s="148"/>
      <c r="G49" s="148"/>
      <c r="H49" s="148"/>
      <c r="I49" s="148"/>
      <c r="J49" s="148"/>
      <c r="K49" s="148"/>
      <c r="L49" s="148"/>
      <c r="M49" s="148"/>
      <c r="N49" s="148"/>
      <c r="O49" s="148"/>
      <c r="P49" s="148"/>
      <c r="Q49" s="148"/>
      <c r="R49" s="148"/>
      <c r="S49" s="148"/>
      <c r="T49" s="148"/>
      <c r="U49" s="148"/>
      <c r="V49" s="148"/>
      <c r="W49" s="156"/>
      <c r="X49" s="148"/>
      <c r="Y49" s="148"/>
      <c r="Z49" s="148"/>
      <c r="AA49" s="148"/>
      <c r="AB49" s="148"/>
      <c r="AC49" s="148"/>
      <c r="AD49" s="148"/>
      <c r="AE49" s="148"/>
      <c r="AF49" s="148"/>
      <c r="AG49" s="148"/>
      <c r="AH49" s="148"/>
      <c r="AI49" s="148"/>
      <c r="AJ49" s="211"/>
      <c r="AK49" s="148"/>
      <c r="AL49" s="156"/>
      <c r="AM49" s="156"/>
      <c r="AN49" s="150"/>
    </row>
    <row r="50" spans="1:40" ht="45" customHeight="1">
      <c r="A50" s="158" t="s">
        <v>75</v>
      </c>
      <c r="B50" s="158"/>
      <c r="C50" s="158" t="s">
        <v>201</v>
      </c>
      <c r="D50" s="158"/>
      <c r="E50" s="165" t="s">
        <v>227</v>
      </c>
      <c r="F50" s="165"/>
      <c r="G50" s="165"/>
      <c r="H50" s="165"/>
      <c r="I50" s="186" t="s">
        <v>224</v>
      </c>
      <c r="J50" s="196"/>
      <c r="K50" s="196"/>
      <c r="L50" s="196"/>
      <c r="M50" s="196"/>
      <c r="N50" s="208"/>
      <c r="O50" s="195"/>
      <c r="Q50" s="195"/>
      <c r="R50" s="195"/>
      <c r="S50" s="195"/>
      <c r="T50" s="195"/>
      <c r="U50" s="195"/>
      <c r="W50" s="156"/>
      <c r="X50" s="148"/>
      <c r="Y50" s="148"/>
      <c r="Z50" s="148"/>
      <c r="AA50" s="148"/>
      <c r="AB50" s="148"/>
      <c r="AC50" s="148"/>
      <c r="AD50" s="148"/>
      <c r="AE50" s="148"/>
      <c r="AF50" s="148"/>
      <c r="AG50" s="148"/>
      <c r="AH50" s="148"/>
      <c r="AI50" s="148"/>
      <c r="AJ50" s="211"/>
      <c r="AK50" s="148"/>
      <c r="AL50" s="156"/>
      <c r="AM50" s="156"/>
      <c r="AN50" s="150"/>
    </row>
    <row r="51" spans="1:40" ht="18" customHeight="1">
      <c r="A51" s="165" t="s">
        <v>52</v>
      </c>
      <c r="B51" s="165"/>
      <c r="C51" s="185">
        <f>ROUNDDOWN(IF(AL37&lt;=30,1,1+ROUNDUP((AL37-30)/30,0)),1)</f>
        <v>4</v>
      </c>
      <c r="D51" s="185"/>
      <c r="E51" s="185">
        <f>ROUNDDOWN(AL37/6,1)</f>
        <v>15.3</v>
      </c>
      <c r="F51" s="185"/>
      <c r="G51" s="185"/>
      <c r="H51" s="185"/>
      <c r="I51" s="209">
        <f>ROUNDDOWN($AL$40/9,1)+ROUNDDOWN(($AL$41-$AM$42)/6,1)+ROUNDDOWN($AM$42/12,1)+ROUNDDOWN(($AL$43-$AM$44)/4,1)+ROUNDDOWN($AM$44/8,1)+ROUNDDOWN(($AL$45-$AM$46)/2.5,1)+ROUNDDOWN($AM$46/5,1)</f>
        <v>15.7</v>
      </c>
      <c r="J51" s="209"/>
      <c r="K51" s="209"/>
      <c r="L51" s="209"/>
      <c r="M51" s="209"/>
      <c r="N51" s="209"/>
      <c r="O51" s="195"/>
      <c r="Q51" s="195"/>
      <c r="R51" s="195"/>
      <c r="S51" s="195"/>
      <c r="T51" s="195"/>
      <c r="U51" s="195"/>
      <c r="W51" s="156"/>
      <c r="X51" s="148"/>
      <c r="Y51" s="148"/>
      <c r="Z51" s="148"/>
      <c r="AA51" s="148"/>
      <c r="AB51" s="148"/>
      <c r="AC51" s="148"/>
      <c r="AD51" s="148"/>
      <c r="AE51" s="148"/>
      <c r="AF51" s="148"/>
      <c r="AG51" s="148"/>
      <c r="AH51" s="148"/>
      <c r="AI51" s="148"/>
      <c r="AJ51" s="211"/>
      <c r="AK51" s="148"/>
      <c r="AL51" s="156"/>
      <c r="AM51" s="156"/>
      <c r="AN51" s="150"/>
    </row>
    <row r="52" spans="1:40" ht="5.0999999999999996" customHeight="1">
      <c r="A52" s="164"/>
      <c r="B52" s="164"/>
      <c r="C52" s="164"/>
      <c r="D52" s="164"/>
      <c r="E52" s="164"/>
      <c r="F52" s="164"/>
      <c r="G52" s="164"/>
      <c r="H52" s="164"/>
      <c r="I52" s="164"/>
      <c r="J52" s="148"/>
      <c r="K52" s="148"/>
      <c r="L52" s="148"/>
      <c r="M52" s="211"/>
      <c r="N52" s="148"/>
      <c r="O52" s="148"/>
      <c r="P52" s="148"/>
      <c r="Q52" s="195"/>
      <c r="W52" s="156"/>
      <c r="X52" s="148"/>
      <c r="Y52" s="148"/>
      <c r="Z52" s="148"/>
      <c r="AA52" s="148"/>
      <c r="AB52" s="148"/>
      <c r="AC52" s="148"/>
      <c r="AD52" s="148"/>
      <c r="AE52" s="148"/>
      <c r="AF52" s="148"/>
      <c r="AG52" s="148"/>
      <c r="AH52" s="148"/>
      <c r="AI52" s="148"/>
      <c r="AJ52" s="211"/>
      <c r="AK52" s="148"/>
      <c r="AL52" s="156"/>
      <c r="AM52" s="156"/>
      <c r="AN52" s="150"/>
    </row>
    <row r="53" spans="1:40" ht="21" customHeight="1">
      <c r="A53" s="157" t="s">
        <v>192</v>
      </c>
      <c r="B53" s="145"/>
      <c r="C53" s="166"/>
      <c r="D53" s="166"/>
      <c r="E53" s="166"/>
      <c r="F53" s="166"/>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66"/>
      <c r="AM53" s="166"/>
      <c r="AN53" s="150"/>
    </row>
    <row r="54" spans="1:40" ht="24.95" customHeight="1">
      <c r="A54" s="150"/>
      <c r="B54" s="156"/>
      <c r="C54" s="186" t="str">
        <f>IF(VLOOKUP($AK$1,選択肢!$A$1:$J$32,C59,FALSE)=0,"-",VLOOKUP($AK$1,選択肢!$A$1:$J$32,C59,FALSE))</f>
        <v>管理者</v>
      </c>
      <c r="D54" s="196"/>
      <c r="E54" s="165" t="str">
        <f>IF(VLOOKUP($AK$1,選択肢!$A$1:$J$32,E59,FALSE)=0,"-",VLOOKUP($AK$1,選択肢!$A$1:$J$32,E59,FALSE))</f>
        <v>サービス管理責任者</v>
      </c>
      <c r="F54" s="165"/>
      <c r="G54" s="165"/>
      <c r="H54" s="165"/>
      <c r="I54" s="186" t="str">
        <f>IF(VLOOKUP($AK$1,選択肢!$A$1:$J$32,I59,FALSE)=0,"-",VLOOKUP($AK$1,選択肢!$A$1:$J$32,I59,FALSE))</f>
        <v>世話人</v>
      </c>
      <c r="J54" s="196"/>
      <c r="K54" s="196"/>
      <c r="L54" s="196"/>
      <c r="M54" s="196"/>
      <c r="N54" s="208"/>
      <c r="O54" s="186" t="str">
        <f>IF(VLOOKUP($AK$1,選択肢!$A$1:$J$32,O59,FALSE)=0,"-",VLOOKUP($AK$1,選択肢!$A$1:$J$32,O59,FALSE))</f>
        <v>生活支援員</v>
      </c>
      <c r="P54" s="196"/>
      <c r="Q54" s="196"/>
      <c r="R54" s="196"/>
      <c r="S54" s="196"/>
      <c r="T54" s="208"/>
      <c r="U54" s="186" t="str">
        <f>IF(VLOOKUP($AK$1,選択肢!$A$1:$J$32,U59,FALSE)=0,"-",VLOOKUP($AK$1,選択肢!$A$1:$J$32,U59,FALSE))</f>
        <v>-</v>
      </c>
      <c r="V54" s="196"/>
      <c r="W54" s="196"/>
      <c r="X54" s="196"/>
      <c r="Y54" s="196"/>
      <c r="Z54" s="208"/>
      <c r="AA54" s="186" t="str">
        <f>IF(VLOOKUP($AK$1,選択肢!$A$1:$J$32,AA59,FALSE)=0,"-",VLOOKUP($AK$1,選択肢!$A$1:$J$32,AA59,FALSE))</f>
        <v>-</v>
      </c>
      <c r="AB54" s="196"/>
      <c r="AC54" s="196"/>
      <c r="AD54" s="196"/>
      <c r="AE54" s="196"/>
      <c r="AF54" s="208"/>
      <c r="AG54" s="165" t="str">
        <f>IF(VLOOKUP($AK$1,選択肢!$A$1:$J$32,AG59,FALSE)=0,"-",VLOOKUP($AK$1,選択肢!$A$1:$J$32,AG59,FALSE))</f>
        <v>-</v>
      </c>
      <c r="AH54" s="165"/>
      <c r="AI54" s="165"/>
      <c r="AJ54" s="165"/>
      <c r="AK54" s="165"/>
      <c r="AL54" s="165" t="str">
        <f>IF(VLOOKUP($AK$1,選択肢!$A$1:$J$32,AL59,FALSE)=0,"-",VLOOKUP($AK$1,選択肢!$A$1:$J$32,AL59,FALSE))</f>
        <v>-</v>
      </c>
      <c r="AM54" s="165"/>
      <c r="AN54" s="150"/>
    </row>
    <row r="55" spans="1:40" ht="18" customHeight="1">
      <c r="A55" s="150"/>
      <c r="B55" s="156"/>
      <c r="C55" s="154" t="s">
        <v>193</v>
      </c>
      <c r="D55" s="154" t="s">
        <v>194</v>
      </c>
      <c r="E55" s="158" t="s">
        <v>193</v>
      </c>
      <c r="F55" s="158" t="s">
        <v>194</v>
      </c>
      <c r="G55" s="158"/>
      <c r="H55" s="158"/>
      <c r="I55" s="154" t="s">
        <v>193</v>
      </c>
      <c r="J55" s="155"/>
      <c r="K55" s="199"/>
      <c r="L55" s="154" t="s">
        <v>194</v>
      </c>
      <c r="M55" s="155"/>
      <c r="N55" s="199"/>
      <c r="O55" s="154" t="s">
        <v>193</v>
      </c>
      <c r="P55" s="155"/>
      <c r="Q55" s="199"/>
      <c r="R55" s="154" t="s">
        <v>194</v>
      </c>
      <c r="S55" s="155"/>
      <c r="T55" s="199"/>
      <c r="U55" s="154" t="s">
        <v>193</v>
      </c>
      <c r="V55" s="155"/>
      <c r="W55" s="199"/>
      <c r="X55" s="154" t="s">
        <v>194</v>
      </c>
      <c r="Y55" s="155"/>
      <c r="Z55" s="199"/>
      <c r="AA55" s="154" t="s">
        <v>193</v>
      </c>
      <c r="AB55" s="155"/>
      <c r="AC55" s="199"/>
      <c r="AD55" s="154" t="s">
        <v>194</v>
      </c>
      <c r="AE55" s="155"/>
      <c r="AF55" s="199"/>
      <c r="AG55" s="154" t="s">
        <v>193</v>
      </c>
      <c r="AH55" s="155"/>
      <c r="AI55" s="199"/>
      <c r="AJ55" s="154" t="s">
        <v>194</v>
      </c>
      <c r="AK55" s="199"/>
      <c r="AL55" s="158" t="s">
        <v>50</v>
      </c>
      <c r="AM55" s="158" t="s">
        <v>209</v>
      </c>
      <c r="AN55" s="150"/>
    </row>
    <row r="56" spans="1:40" ht="18" customHeight="1">
      <c r="A56" s="150"/>
      <c r="B56" s="158" t="s">
        <v>195</v>
      </c>
      <c r="C56" s="158">
        <f>COUNTIFS($B$11:$B$30,C$54,$C$11:$C$30,"A",$E$11:$E$30,"*")</f>
        <v>1</v>
      </c>
      <c r="D56" s="158">
        <f>COUNTIFS($B$11:$B$30,C$54,$C$11:$C$30,"B",$E$11:$E$30,"*")</f>
        <v>0</v>
      </c>
      <c r="E56" s="158">
        <f>COUNTIFS($B$11:$B$30,E$54,$C$11:$C$30,"A",$E$11:$E$30,"*")</f>
        <v>0</v>
      </c>
      <c r="F56" s="154">
        <f>COUNTIFS($B$11:$B$30,E$54,$C$11:$C$30,"B",$E$11:$E$30,"*")</f>
        <v>1</v>
      </c>
      <c r="G56" s="155"/>
      <c r="H56" s="199"/>
      <c r="I56" s="154">
        <f>COUNTIFS($B$11:$B$30,I$54,$C$11:$C$30,"A",$E$11:$E$30,"*")</f>
        <v>0</v>
      </c>
      <c r="J56" s="155"/>
      <c r="K56" s="199"/>
      <c r="L56" s="154">
        <f>COUNTIFS($B$11:$B$30,I$54,$C$11:$C$30,"B",$E$11:$E$30,"*")</f>
        <v>0</v>
      </c>
      <c r="M56" s="155"/>
      <c r="N56" s="199"/>
      <c r="O56" s="154">
        <f>COUNTIFS($B$11:$B$30,O$54,$C$11:$C$30,"A",$E$11:$E$30,"*")</f>
        <v>1</v>
      </c>
      <c r="P56" s="155"/>
      <c r="Q56" s="199"/>
      <c r="R56" s="154">
        <f>COUNTIFS($B$11:$B$30,O$54,$C$11:$C$30,"B",$E$11:$E$30,"*")</f>
        <v>0</v>
      </c>
      <c r="S56" s="155"/>
      <c r="T56" s="199"/>
      <c r="U56" s="154">
        <f>COUNTIFS($B$11:$B$30,U$54,$C$11:$C$30,"A",$E$11:$E$30,"*")</f>
        <v>0</v>
      </c>
      <c r="V56" s="155"/>
      <c r="W56" s="199"/>
      <c r="X56" s="154">
        <f>COUNTIFS($B$11:$B$30,U$54,$C$11:$C$30,"B",$E$11:$E$30,"*")</f>
        <v>0</v>
      </c>
      <c r="Y56" s="155"/>
      <c r="Z56" s="199"/>
      <c r="AA56" s="154">
        <f>COUNTIFS($B$11:$B$30,AA$54,$C$11:$C$30,"A",$E$11:$E$30,"*")</f>
        <v>0</v>
      </c>
      <c r="AB56" s="155"/>
      <c r="AC56" s="199"/>
      <c r="AD56" s="154">
        <f>COUNTIFS($B$11:$B$30,AA$54,$C$11:$C$30,"B",$E$11:$E$30,"*")</f>
        <v>0</v>
      </c>
      <c r="AE56" s="155"/>
      <c r="AF56" s="199"/>
      <c r="AG56" s="154">
        <f>COUNTIFS($B$11:$B$30,AG$54,$C$11:$C$30,"A",$E$11:$E$30,"*")</f>
        <v>0</v>
      </c>
      <c r="AH56" s="155"/>
      <c r="AI56" s="199"/>
      <c r="AJ56" s="154">
        <f>COUNTIFS($B$11:$B$30,AG$54,$C$11:$C$30,"B",$E$11:$E$30,"*")</f>
        <v>0</v>
      </c>
      <c r="AK56" s="199"/>
      <c r="AL56" s="158">
        <f>COUNTIFS($B$11:$B$30,AL$54,$C$11:$C$30,"A",$E$11:$E$30,"*")</f>
        <v>0</v>
      </c>
      <c r="AM56" s="158">
        <f>COUNTIFS($B$11:$B$30,AL$54,$C$11:$C$30,"B",$E$11:$E$30,"*")</f>
        <v>0</v>
      </c>
      <c r="AN56" s="150"/>
    </row>
    <row r="57" spans="1:40" ht="18" customHeight="1">
      <c r="A57" s="150"/>
      <c r="B57" s="165" t="s">
        <v>196</v>
      </c>
      <c r="C57" s="187"/>
      <c r="D57" s="187"/>
      <c r="E57" s="158">
        <f>COUNTIFS($B$11:$B$30,E$54,$C$11:$C$30,"C",$E$11:$E$30,"*")</f>
        <v>0</v>
      </c>
      <c r="F57" s="154">
        <f>COUNTIFS($B$11:$B$30,E$54,$C$11:$C$30,"D",$E$11:$E$30,"*")</f>
        <v>0</v>
      </c>
      <c r="G57" s="155"/>
      <c r="H57" s="199"/>
      <c r="I57" s="154">
        <f>COUNTIFS($B$11:$B$30,I$54,$C$11:$C$30,"C",$E$11:$E$30,"*")</f>
        <v>1</v>
      </c>
      <c r="J57" s="155"/>
      <c r="K57" s="199"/>
      <c r="L57" s="154">
        <f>COUNTIFS($B$11:$B$30,I$54,$C$11:$C$30,"D",$E$11:$E$30,"*")</f>
        <v>0</v>
      </c>
      <c r="M57" s="155"/>
      <c r="N57" s="199"/>
      <c r="O57" s="154">
        <f>COUNTIFS($B$11:$B$30,O$54,$C$11:$C$30,"C",$E$11:$E$30,"*")</f>
        <v>0</v>
      </c>
      <c r="P57" s="155"/>
      <c r="Q57" s="199"/>
      <c r="R57" s="154">
        <f>COUNTIFS($B$11:$B$30,O$54,$C$11:$C$30,"D",$E$11:$E$30,"*")</f>
        <v>0</v>
      </c>
      <c r="S57" s="155"/>
      <c r="T57" s="199"/>
      <c r="U57" s="154">
        <f>COUNTIFS($B$11:$B$30,U$54,$C$11:$C$30,"C",$E$11:$E$30,"*")</f>
        <v>0</v>
      </c>
      <c r="V57" s="155"/>
      <c r="W57" s="199"/>
      <c r="X57" s="154">
        <f>COUNTIFS($B$11:$B$30,U$54,$C$11:$C$30,"D",$E$11:$E$30,"*")</f>
        <v>0</v>
      </c>
      <c r="Y57" s="155"/>
      <c r="Z57" s="199"/>
      <c r="AA57" s="154">
        <f>COUNTIFS($B$11:$B$30,AA$54,$C$11:$C$30,"C",$E$11:$E$30,"*")</f>
        <v>0</v>
      </c>
      <c r="AB57" s="155"/>
      <c r="AC57" s="199"/>
      <c r="AD57" s="154">
        <f>COUNTIFS($B$11:$B$30,AA$54,$C$11:$C$30,"D",$E$11:$E$30,"*")</f>
        <v>0</v>
      </c>
      <c r="AE57" s="155"/>
      <c r="AF57" s="199"/>
      <c r="AG57" s="154">
        <f>COUNTIFS($B$11:$B$30,AG$54,$C$11:$C$30,"C",$E$11:$E$30,"*")</f>
        <v>0</v>
      </c>
      <c r="AH57" s="155"/>
      <c r="AI57" s="199"/>
      <c r="AJ57" s="154">
        <f>COUNTIFS($B$11:$B$30,AG$54,$C$11:$C$30,"D",$E$11:$E$30,"*")</f>
        <v>0</v>
      </c>
      <c r="AK57" s="199"/>
      <c r="AL57" s="158">
        <f>COUNTIFS($B$11:$B$30,AL$54,$C$11:$C$30,"C",$E$11:$E$30,"*")</f>
        <v>0</v>
      </c>
      <c r="AM57" s="158">
        <f>COUNTIFS($B$11:$B$30,AL$54,$C$11:$C$30,"D",$E$11:$E$30,"*")</f>
        <v>0</v>
      </c>
      <c r="AN57" s="150"/>
    </row>
    <row r="58" spans="1:40" ht="24.95" customHeight="1">
      <c r="A58" s="150"/>
      <c r="B58" s="165" t="s">
        <v>197</v>
      </c>
      <c r="C58" s="188"/>
      <c r="D58" s="197"/>
      <c r="E58" s="186">
        <f>IF($AK$3="４週",SUMIFS($AK$11:$AK$30,$B$11:$B$30,E54)/4/$AH$5,IF($AK$3="歴月",SUMIFS($AK$11:$AK$30,$B$11:$B$30,E54)/$AL$5,"記載する期間を選択してください"))</f>
        <v>0</v>
      </c>
      <c r="F58" s="196"/>
      <c r="G58" s="196"/>
      <c r="H58" s="208"/>
      <c r="I58" s="186">
        <f>IF($AK$3="４週",SUMIFS($AK$11:$AK$30,$B$11:$B$30,I54)/4/$AH$5,IF($AK$3="歴月",SUMIFS($AK$11:$AK$30,$B$11:$B$30,I54)/$AL$5,"記載する期間を選択してください"))</f>
        <v>0</v>
      </c>
      <c r="J58" s="196"/>
      <c r="K58" s="196"/>
      <c r="L58" s="196"/>
      <c r="M58" s="196"/>
      <c r="N58" s="208"/>
      <c r="O58" s="186">
        <f>IF($AK$3="４週",SUMIFS($AK$11:$AK$30,$B$11:$B$30,O54)/4/$AH$5,IF($AK$3="歴月",SUMIFS($AK$11:$AK$30,$B$11:$B$30,O54)/$AL$5,"記載する期間を選択してください"))</f>
        <v>0</v>
      </c>
      <c r="P58" s="196"/>
      <c r="Q58" s="196"/>
      <c r="R58" s="196"/>
      <c r="S58" s="196"/>
      <c r="T58" s="208"/>
      <c r="U58" s="186">
        <f>IF($AK$3="４週",SUMIFS($AK$11:$AK$30,$B$11:$B$30,U54)/4/$AH$5,IF($AK$3="歴月",SUMIFS($AK$11:$AK$30,$B$11:$B$30,U54)/$AL$5,"記載する期間を選択してください"))</f>
        <v>0</v>
      </c>
      <c r="V58" s="196"/>
      <c r="W58" s="196"/>
      <c r="X58" s="196"/>
      <c r="Y58" s="196"/>
      <c r="Z58" s="208"/>
      <c r="AA58" s="186">
        <f>IF($AK$3="４週",SUMIFS($AK$11:$AK$30,$B$11:$B$30,AA54)/4/$AH$5,IF($AK$3="歴月",SUMIFS($AK$11:$AK$30,$B$11:$B$30,AA54)/$AL$5,"記載する期間を選択してください"))</f>
        <v>0</v>
      </c>
      <c r="AB58" s="196"/>
      <c r="AC58" s="196"/>
      <c r="AD58" s="196"/>
      <c r="AE58" s="196"/>
      <c r="AF58" s="208"/>
      <c r="AG58" s="186">
        <f>IF($AK$3="４週",SUMIFS($AK$11:$AK$30,$B$11:$B$30,AG54)/4/$AH$5,IF($AK$3="歴月",SUMIFS($AK$11:$AK$30,$B$11:$B$30,AG54)/$AL$5,"記載する期間を選択してください"))</f>
        <v>0</v>
      </c>
      <c r="AH58" s="196"/>
      <c r="AI58" s="196"/>
      <c r="AJ58" s="196"/>
      <c r="AK58" s="208"/>
      <c r="AL58" s="186">
        <f>IF($AK$3="４週",SUMIFS($AK$11:$AK$30,$B$11:$B$30,AL54)/4/$AH$5,IF($AK$3="歴月",SUMIFS($AK$11:$AK$30,$B$11:$B$30,AL54)/$AL$5,"記載する期間を選択してください"))</f>
        <v>0</v>
      </c>
      <c r="AM58" s="208"/>
      <c r="AN58" s="150"/>
    </row>
    <row r="59" spans="1:40" ht="5.0999999999999996" customHeight="1">
      <c r="A59" s="150"/>
      <c r="B59" s="145"/>
      <c r="C59" s="189">
        <v>2</v>
      </c>
      <c r="D59" s="189"/>
      <c r="E59" s="189">
        <v>3</v>
      </c>
      <c r="F59" s="189"/>
      <c r="G59" s="189"/>
      <c r="H59" s="189"/>
      <c r="I59" s="189">
        <v>4</v>
      </c>
      <c r="J59" s="189"/>
      <c r="K59" s="189"/>
      <c r="L59" s="189"/>
      <c r="M59" s="189"/>
      <c r="N59" s="189"/>
      <c r="O59" s="189">
        <v>5</v>
      </c>
      <c r="P59" s="189"/>
      <c r="Q59" s="189"/>
      <c r="R59" s="189"/>
      <c r="S59" s="189"/>
      <c r="T59" s="189"/>
      <c r="U59" s="189">
        <v>6</v>
      </c>
      <c r="V59" s="189"/>
      <c r="W59" s="189"/>
      <c r="X59" s="189"/>
      <c r="Y59" s="189"/>
      <c r="Z59" s="189"/>
      <c r="AA59" s="189">
        <v>7</v>
      </c>
      <c r="AB59" s="189"/>
      <c r="AC59" s="189"/>
      <c r="AD59" s="189"/>
      <c r="AE59" s="189"/>
      <c r="AF59" s="189"/>
      <c r="AG59" s="189">
        <v>8</v>
      </c>
      <c r="AH59" s="189"/>
      <c r="AI59" s="189"/>
      <c r="AJ59" s="189"/>
      <c r="AK59" s="189"/>
      <c r="AL59" s="189">
        <v>9</v>
      </c>
      <c r="AM59" s="166"/>
      <c r="AN59" s="150"/>
    </row>
    <row r="60" spans="1:40" ht="15" customHeight="1">
      <c r="A60" s="148" t="s">
        <v>145</v>
      </c>
      <c r="B60" s="175"/>
      <c r="C60" s="175"/>
      <c r="D60" s="175"/>
      <c r="E60" s="175"/>
      <c r="F60" s="205"/>
      <c r="G60" s="175"/>
      <c r="H60" s="189"/>
      <c r="I60" s="189"/>
      <c r="J60" s="189"/>
      <c r="K60" s="189"/>
      <c r="L60" s="189"/>
      <c r="M60" s="189"/>
      <c r="N60" s="189"/>
      <c r="O60" s="189"/>
      <c r="P60" s="189"/>
      <c r="Q60" s="189"/>
      <c r="R60" s="189">
        <v>6</v>
      </c>
      <c r="S60" s="189"/>
      <c r="T60" s="189"/>
      <c r="U60" s="189"/>
      <c r="V60" s="189"/>
      <c r="W60" s="189"/>
      <c r="X60" s="189">
        <v>7</v>
      </c>
      <c r="Y60" s="189"/>
      <c r="Z60" s="189"/>
      <c r="AA60" s="189"/>
      <c r="AB60" s="189"/>
      <c r="AC60" s="189"/>
      <c r="AD60" s="189">
        <v>8</v>
      </c>
      <c r="AE60" s="189"/>
      <c r="AF60" s="189"/>
      <c r="AG60" s="217"/>
      <c r="AH60" s="217"/>
      <c r="AI60" s="217"/>
      <c r="AJ60" s="217">
        <v>9</v>
      </c>
      <c r="AK60" s="189"/>
      <c r="AL60" s="189"/>
      <c r="AM60" s="150"/>
    </row>
    <row r="61" spans="1:40" s="148" customFormat="1" ht="15" customHeight="1">
      <c r="A61" s="148" t="s">
        <v>48</v>
      </c>
      <c r="B61" s="164"/>
      <c r="C61" s="164"/>
      <c r="D61" s="164"/>
      <c r="E61" s="164"/>
      <c r="F61" s="164"/>
      <c r="G61" s="164"/>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row>
    <row r="62" spans="1:40" s="148" customFormat="1" ht="15" customHeight="1">
      <c r="A62" s="148" t="s">
        <v>146</v>
      </c>
      <c r="B62" s="164"/>
      <c r="C62" s="164"/>
      <c r="D62" s="164"/>
      <c r="E62" s="164"/>
      <c r="F62" s="164"/>
      <c r="G62" s="164"/>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row>
    <row r="63" spans="1:40" s="148" customFormat="1" ht="15" customHeight="1">
      <c r="A63" s="148" t="s">
        <v>37</v>
      </c>
      <c r="B63" s="164"/>
      <c r="C63" s="164"/>
      <c r="D63" s="164"/>
      <c r="E63" s="164"/>
      <c r="F63" s="164"/>
      <c r="G63" s="164"/>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row>
    <row r="64" spans="1:40" s="148" customFormat="1" ht="15" customHeight="1">
      <c r="A64" s="148" t="s">
        <v>147</v>
      </c>
      <c r="B64" s="164"/>
      <c r="C64" s="164"/>
      <c r="D64" s="164"/>
      <c r="E64" s="164"/>
      <c r="F64" s="164"/>
      <c r="G64" s="164"/>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row>
    <row r="65" spans="1:7" ht="15" customHeight="1">
      <c r="A65" s="148" t="s">
        <v>148</v>
      </c>
      <c r="B65" s="176"/>
      <c r="C65" s="148"/>
      <c r="D65" s="148"/>
      <c r="E65" s="148"/>
      <c r="F65" s="148"/>
      <c r="G65" s="148"/>
    </row>
    <row r="66" spans="1:7" ht="15" customHeight="1">
      <c r="A66" s="148" t="s">
        <v>149</v>
      </c>
      <c r="B66" s="176"/>
      <c r="C66" s="148"/>
      <c r="D66" s="148"/>
      <c r="E66" s="148"/>
      <c r="F66" s="148"/>
      <c r="G66" s="148"/>
    </row>
    <row r="67" spans="1:7" ht="15" customHeight="1">
      <c r="A67" s="148"/>
      <c r="B67" s="158" t="s">
        <v>150</v>
      </c>
      <c r="C67" s="158" t="s">
        <v>151</v>
      </c>
      <c r="D67" s="158"/>
      <c r="E67" s="158"/>
      <c r="F67" s="148"/>
      <c r="G67" s="148"/>
    </row>
    <row r="68" spans="1:7" ht="15" customHeight="1">
      <c r="A68" s="148"/>
      <c r="B68" s="177" t="s">
        <v>153</v>
      </c>
      <c r="C68" s="190" t="s">
        <v>154</v>
      </c>
      <c r="D68" s="190"/>
      <c r="E68" s="190"/>
      <c r="F68" s="148"/>
      <c r="G68" s="148"/>
    </row>
    <row r="69" spans="1:7" ht="15" customHeight="1">
      <c r="A69" s="148"/>
      <c r="B69" s="177" t="s">
        <v>155</v>
      </c>
      <c r="C69" s="190" t="s">
        <v>156</v>
      </c>
      <c r="D69" s="190"/>
      <c r="E69" s="190"/>
      <c r="F69" s="148"/>
      <c r="G69" s="148"/>
    </row>
    <row r="70" spans="1:7" ht="15" customHeight="1">
      <c r="A70" s="148"/>
      <c r="B70" s="177" t="s">
        <v>157</v>
      </c>
      <c r="C70" s="190" t="s">
        <v>158</v>
      </c>
      <c r="D70" s="190"/>
      <c r="E70" s="190"/>
      <c r="F70" s="148"/>
      <c r="G70" s="148"/>
    </row>
    <row r="71" spans="1:7" ht="15" customHeight="1">
      <c r="A71" s="148"/>
      <c r="B71" s="177" t="s">
        <v>160</v>
      </c>
      <c r="C71" s="190" t="s">
        <v>161</v>
      </c>
      <c r="D71" s="190"/>
      <c r="E71" s="190"/>
      <c r="F71" s="148"/>
      <c r="G71" s="148"/>
    </row>
    <row r="72" spans="1:7" ht="15" customHeight="1">
      <c r="A72" s="148"/>
      <c r="B72" s="148" t="s">
        <v>162</v>
      </c>
      <c r="C72" s="148"/>
      <c r="D72" s="148"/>
      <c r="E72" s="148"/>
      <c r="F72" s="148"/>
      <c r="G72" s="148"/>
    </row>
    <row r="73" spans="1:7" ht="15" customHeight="1">
      <c r="A73" s="148"/>
      <c r="B73" s="148" t="s">
        <v>26</v>
      </c>
      <c r="C73" s="148"/>
      <c r="D73" s="148"/>
      <c r="E73" s="148"/>
      <c r="F73" s="148"/>
      <c r="G73" s="148"/>
    </row>
    <row r="74" spans="1:7" ht="15" customHeight="1">
      <c r="A74" s="148"/>
      <c r="B74" s="148" t="s">
        <v>163</v>
      </c>
      <c r="C74" s="148"/>
      <c r="D74" s="148"/>
      <c r="E74" s="148"/>
      <c r="F74" s="148"/>
      <c r="G74" s="148"/>
    </row>
    <row r="75" spans="1:7" ht="15" customHeight="1">
      <c r="A75" s="148" t="s">
        <v>164</v>
      </c>
      <c r="B75" s="176"/>
      <c r="C75" s="148"/>
      <c r="D75" s="148"/>
      <c r="E75" s="148"/>
      <c r="F75" s="148"/>
      <c r="G75" s="148"/>
    </row>
    <row r="76" spans="1:7" ht="15" customHeight="1">
      <c r="A76" s="148" t="s">
        <v>216</v>
      </c>
      <c r="B76" s="176"/>
      <c r="C76" s="148"/>
      <c r="D76" s="148"/>
      <c r="E76" s="148"/>
      <c r="F76" s="148"/>
      <c r="G76" s="148"/>
    </row>
    <row r="77" spans="1:7" ht="15" customHeight="1">
      <c r="A77" s="148" t="s">
        <v>165</v>
      </c>
      <c r="B77" s="176"/>
      <c r="C77" s="148"/>
      <c r="D77" s="148"/>
      <c r="E77" s="148"/>
      <c r="F77" s="148"/>
      <c r="G77" s="148"/>
    </row>
    <row r="78" spans="1:7" ht="15" customHeight="1">
      <c r="A78" s="148" t="s">
        <v>166</v>
      </c>
      <c r="B78" s="176"/>
      <c r="C78" s="148"/>
      <c r="D78" s="148"/>
      <c r="E78" s="148"/>
      <c r="F78" s="148"/>
      <c r="G78" s="148"/>
    </row>
    <row r="79" spans="1:7" ht="15" customHeight="1">
      <c r="A79" s="148" t="s">
        <v>167</v>
      </c>
      <c r="B79" s="176"/>
      <c r="C79" s="148"/>
      <c r="D79" s="148"/>
      <c r="E79" s="148"/>
      <c r="F79" s="148"/>
      <c r="G79" s="148"/>
    </row>
    <row r="80" spans="1:7" ht="15" customHeight="1">
      <c r="A80" s="148" t="s">
        <v>168</v>
      </c>
      <c r="B80" s="176"/>
      <c r="C80" s="148"/>
      <c r="D80" s="148"/>
      <c r="E80" s="148"/>
      <c r="F80" s="148"/>
      <c r="G80" s="148"/>
    </row>
    <row r="81" spans="1:7" ht="15" customHeight="1">
      <c r="A81" s="148"/>
      <c r="B81" s="148" t="s">
        <v>89</v>
      </c>
      <c r="C81" s="148"/>
      <c r="D81" s="148"/>
      <c r="E81" s="148"/>
      <c r="F81" s="148"/>
      <c r="G81" s="148"/>
    </row>
    <row r="82" spans="1:7" ht="15" customHeight="1">
      <c r="A82" s="148"/>
      <c r="B82" s="148" t="s">
        <v>169</v>
      </c>
      <c r="C82" s="148"/>
      <c r="D82" s="148"/>
      <c r="E82" s="148"/>
      <c r="F82" s="148"/>
      <c r="G82" s="148"/>
    </row>
    <row r="83" spans="1:7" ht="15" customHeight="1">
      <c r="A83" s="148" t="s">
        <v>116</v>
      </c>
      <c r="B83" s="176"/>
      <c r="C83" s="148"/>
      <c r="D83" s="148"/>
      <c r="E83" s="148"/>
      <c r="F83" s="148"/>
      <c r="G83" s="148"/>
    </row>
    <row r="84" spans="1:7" ht="15" customHeight="1">
      <c r="A84" s="148" t="s">
        <v>171</v>
      </c>
      <c r="B84" s="176"/>
      <c r="C84" s="148"/>
      <c r="D84" s="148"/>
      <c r="E84" s="148"/>
      <c r="F84" s="148"/>
      <c r="G84" s="148"/>
    </row>
    <row r="85" spans="1:7" ht="15" customHeight="1">
      <c r="A85" s="148" t="s">
        <v>172</v>
      </c>
      <c r="B85" s="176"/>
      <c r="C85" s="148"/>
      <c r="D85" s="148"/>
      <c r="E85" s="148"/>
      <c r="F85" s="148"/>
      <c r="G85" s="148"/>
    </row>
    <row r="86" spans="1:7" ht="15" customHeight="1">
      <c r="A86" s="148" t="s">
        <v>173</v>
      </c>
      <c r="B86" s="176"/>
      <c r="C86" s="148"/>
      <c r="D86" s="148"/>
      <c r="E86" s="148"/>
      <c r="F86" s="148"/>
      <c r="G86" s="148"/>
    </row>
    <row r="87" spans="1:7" ht="15" customHeight="1">
      <c r="A87" s="148" t="s">
        <v>175</v>
      </c>
      <c r="B87" s="176"/>
      <c r="C87" s="148"/>
      <c r="D87" s="148"/>
      <c r="E87" s="148"/>
      <c r="F87" s="148"/>
      <c r="G87" s="148"/>
    </row>
    <row r="88" spans="1:7" ht="15" customHeight="1">
      <c r="A88" s="148" t="s">
        <v>55</v>
      </c>
      <c r="B88" s="176"/>
      <c r="C88" s="148"/>
      <c r="D88" s="148"/>
      <c r="E88" s="148"/>
      <c r="F88" s="148"/>
      <c r="G88" s="148"/>
    </row>
    <row r="89" spans="1:7" ht="15" customHeight="1">
      <c r="A89" s="148" t="s">
        <v>177</v>
      </c>
      <c r="B89" s="176"/>
      <c r="C89" s="148"/>
      <c r="D89" s="148"/>
      <c r="E89" s="148"/>
      <c r="F89" s="148"/>
      <c r="G89" s="148"/>
    </row>
    <row r="90" spans="1:7" ht="15" customHeight="1">
      <c r="A90" s="148" t="s">
        <v>178</v>
      </c>
      <c r="B90" s="176"/>
      <c r="C90" s="148"/>
      <c r="D90" s="148"/>
      <c r="E90" s="148"/>
      <c r="F90" s="148"/>
      <c r="G90" s="148"/>
    </row>
  </sheetData>
  <mergeCells count="265">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A38:C38"/>
    <mergeCell ref="F38:H38"/>
    <mergeCell ref="I38:K38"/>
    <mergeCell ref="L38:N38"/>
    <mergeCell ref="O38:Q38"/>
    <mergeCell ref="R38:T38"/>
    <mergeCell ref="U38:W38"/>
    <mergeCell ref="X38:Z38"/>
    <mergeCell ref="AA38:AC38"/>
    <mergeCell ref="AD38:AF38"/>
    <mergeCell ref="AG38:AI38"/>
    <mergeCell ref="AJ38:AK38"/>
    <mergeCell ref="AM38:AN38"/>
    <mergeCell ref="A39:C39"/>
    <mergeCell ref="F39:H39"/>
    <mergeCell ref="I39:K39"/>
    <mergeCell ref="L39:N39"/>
    <mergeCell ref="O39:Q39"/>
    <mergeCell ref="R39:T39"/>
    <mergeCell ref="U39:W39"/>
    <mergeCell ref="X39:Z39"/>
    <mergeCell ref="AA39:AC39"/>
    <mergeCell ref="AD39:AF39"/>
    <mergeCell ref="AG39:AI39"/>
    <mergeCell ref="AJ39:AK39"/>
    <mergeCell ref="AM39:AN39"/>
    <mergeCell ref="A40:C40"/>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A51:B51"/>
    <mergeCell ref="C51:D51"/>
    <mergeCell ref="E51:H51"/>
    <mergeCell ref="I51:N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s>
  <phoneticPr fontId="4"/>
  <dataValidations count="7">
    <dataValidation operator="greaterThanOrEqual" allowBlank="1" showDropDown="0" showInputMessage="1" showErrorMessage="1" sqref="I48:I49 I52 L48:L49 L52 AL37:AL46 AJ37:AJ47 AM36 AM42 AM44 AM46"/>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whole" operator="greaterThanOrEqual" allowBlank="1" showDropDown="0" showInputMessage="1" showErrorMessage="1" sqref="L37:L47 O37:O47 R37:R47 U37:U47 X37:X47 AA37:AA47 AD37:AD47 I37:I47 AG37:AG47 D37:F47">
      <formula1>0</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2"/>
  <dimension ref="A1:AQ87"/>
  <sheetViews>
    <sheetView showGridLines="0" view="pageBreakPreview" zoomScaleSheetLayoutView="100" workbookViewId="0"/>
  </sheetViews>
  <sheetFormatPr defaultColWidth="8.25" defaultRowHeight="21" customHeight="1"/>
  <cols>
    <col min="1" max="1" width="2.625" style="145" customWidth="1"/>
    <col min="2" max="2" width="20.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4.95" customHeight="1">
      <c r="A1" s="149" t="s">
        <v>35</v>
      </c>
      <c r="C1" s="178"/>
      <c r="D1" s="178"/>
      <c r="E1" s="178"/>
      <c r="F1" s="178"/>
      <c r="G1" s="178"/>
      <c r="H1" s="178"/>
      <c r="I1" s="178"/>
      <c r="J1" s="178"/>
      <c r="K1" s="178"/>
      <c r="L1" s="178"/>
      <c r="M1" s="178"/>
      <c r="N1" s="178"/>
      <c r="O1" s="178"/>
      <c r="P1" s="178"/>
      <c r="Q1" s="178"/>
      <c r="R1" s="178"/>
      <c r="S1" s="178"/>
      <c r="T1" s="178"/>
      <c r="U1" s="178"/>
      <c r="V1" s="178"/>
      <c r="W1" s="178"/>
      <c r="X1" s="157"/>
      <c r="Y1" s="157"/>
      <c r="Z1" s="150"/>
      <c r="AA1" s="150"/>
      <c r="AB1" s="150"/>
      <c r="AC1" s="150"/>
      <c r="AD1" s="215"/>
      <c r="AE1" s="215"/>
      <c r="AF1" s="215"/>
      <c r="AG1" s="215"/>
      <c r="AH1" s="215"/>
      <c r="AI1" s="214" t="s">
        <v>119</v>
      </c>
      <c r="AJ1" s="214"/>
      <c r="AK1" s="219" t="s">
        <v>231</v>
      </c>
      <c r="AL1" s="219"/>
      <c r="AM1" s="219"/>
      <c r="AN1" s="219"/>
    </row>
    <row r="2" spans="1:40" ht="18" customHeight="1">
      <c r="A2" s="150"/>
      <c r="B2" s="166"/>
      <c r="C2" s="166"/>
      <c r="D2" s="166"/>
      <c r="E2" s="166"/>
      <c r="F2" s="166"/>
      <c r="G2" s="166"/>
      <c r="H2" s="166"/>
      <c r="I2" s="166"/>
      <c r="J2" s="166"/>
      <c r="K2" s="166"/>
      <c r="L2" s="166"/>
      <c r="M2" s="210">
        <v>2024</v>
      </c>
      <c r="N2" s="210"/>
      <c r="O2" s="210"/>
      <c r="P2" s="210"/>
      <c r="Q2" s="212" t="s">
        <v>122</v>
      </c>
      <c r="R2" s="212"/>
      <c r="S2" s="210">
        <v>5</v>
      </c>
      <c r="T2" s="210"/>
      <c r="U2" s="212" t="s">
        <v>123</v>
      </c>
      <c r="V2" s="212"/>
      <c r="W2" s="166"/>
      <c r="X2" s="166"/>
      <c r="Y2" s="166"/>
      <c r="Z2" s="150"/>
      <c r="AA2" s="150"/>
      <c r="AC2" s="214"/>
      <c r="AD2" s="166"/>
      <c r="AE2" s="166"/>
      <c r="AF2" s="166"/>
      <c r="AG2" s="166"/>
      <c r="AH2" s="166"/>
      <c r="AI2" s="214" t="s">
        <v>124</v>
      </c>
      <c r="AJ2" s="214"/>
      <c r="AK2" s="220"/>
      <c r="AL2" s="220"/>
      <c r="AM2" s="220"/>
      <c r="AN2" s="220"/>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13"/>
      <c r="Z3" s="213"/>
      <c r="AA3" s="213"/>
      <c r="AB3" s="150"/>
      <c r="AC3" s="213"/>
      <c r="AD3" s="213"/>
      <c r="AE3" s="213"/>
      <c r="AF3" s="213"/>
      <c r="AG3" s="213"/>
      <c r="AH3" s="213"/>
      <c r="AI3" s="216" t="s">
        <v>125</v>
      </c>
      <c r="AJ3" s="214"/>
      <c r="AK3" s="221"/>
      <c r="AL3" s="221"/>
      <c r="AM3" s="221"/>
      <c r="AN3" s="221"/>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13"/>
      <c r="Z4" s="213"/>
      <c r="AA4" s="213"/>
      <c r="AB4" s="150"/>
      <c r="AC4" s="213"/>
      <c r="AD4" s="213"/>
      <c r="AE4" s="213"/>
      <c r="AF4" s="213"/>
      <c r="AG4" s="213"/>
      <c r="AH4" s="213"/>
      <c r="AI4" s="216" t="s">
        <v>126</v>
      </c>
      <c r="AJ4" s="214"/>
      <c r="AK4" s="221"/>
      <c r="AL4" s="221"/>
      <c r="AM4" s="221"/>
      <c r="AN4" s="221"/>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13"/>
      <c r="Z5" s="213"/>
      <c r="AA5" s="213"/>
      <c r="AB5" s="150"/>
      <c r="AC5" s="213"/>
      <c r="AD5" s="213"/>
      <c r="AE5" s="213"/>
      <c r="AF5" s="213"/>
      <c r="AG5" s="216" t="s">
        <v>127</v>
      </c>
      <c r="AH5" s="218"/>
      <c r="AI5" s="218"/>
      <c r="AJ5" s="218"/>
      <c r="AK5" s="213" t="s">
        <v>128</v>
      </c>
      <c r="AL5" s="223"/>
      <c r="AM5" s="213" t="s">
        <v>129</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66"/>
      <c r="Y6" s="166"/>
      <c r="Z6" s="166"/>
      <c r="AA6" s="166"/>
      <c r="AB6" s="166"/>
      <c r="AC6" s="166"/>
      <c r="AD6" s="166"/>
      <c r="AE6" s="166"/>
      <c r="AF6" s="166"/>
      <c r="AG6" s="166"/>
      <c r="AH6" s="166"/>
      <c r="AI6" s="166"/>
      <c r="AJ6" s="166"/>
      <c r="AK6" s="166"/>
      <c r="AL6" s="166"/>
      <c r="AM6" s="150"/>
      <c r="AN6" s="150"/>
    </row>
    <row r="7" spans="1:40" ht="15" customHeight="1">
      <c r="A7" s="230" t="s">
        <v>130</v>
      </c>
      <c r="B7" s="167" t="s">
        <v>114</v>
      </c>
      <c r="C7" s="238" t="s">
        <v>131</v>
      </c>
      <c r="D7" s="158" t="s">
        <v>133</v>
      </c>
      <c r="E7" s="154" t="s">
        <v>134</v>
      </c>
      <c r="F7" s="200" t="s">
        <v>136</v>
      </c>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8" t="s">
        <v>137</v>
      </c>
      <c r="AL7" s="165" t="s">
        <v>138</v>
      </c>
      <c r="AM7" s="228" t="s">
        <v>2</v>
      </c>
      <c r="AN7" s="228"/>
    </row>
    <row r="8" spans="1:40" ht="15" customHeight="1">
      <c r="A8" s="230"/>
      <c r="B8" s="168"/>
      <c r="C8" s="239"/>
      <c r="D8" s="158"/>
      <c r="E8" s="154"/>
      <c r="F8" s="158" t="s">
        <v>139</v>
      </c>
      <c r="G8" s="158"/>
      <c r="H8" s="158"/>
      <c r="I8" s="158"/>
      <c r="J8" s="158"/>
      <c r="K8" s="158"/>
      <c r="L8" s="158"/>
      <c r="M8" s="158" t="s">
        <v>140</v>
      </c>
      <c r="N8" s="158"/>
      <c r="O8" s="158"/>
      <c r="P8" s="158"/>
      <c r="Q8" s="158"/>
      <c r="R8" s="158"/>
      <c r="S8" s="158"/>
      <c r="T8" s="158" t="s">
        <v>141</v>
      </c>
      <c r="U8" s="158"/>
      <c r="V8" s="158"/>
      <c r="W8" s="158"/>
      <c r="X8" s="158"/>
      <c r="Y8" s="158"/>
      <c r="Z8" s="158"/>
      <c r="AA8" s="158" t="s">
        <v>142</v>
      </c>
      <c r="AB8" s="158"/>
      <c r="AC8" s="158"/>
      <c r="AD8" s="158"/>
      <c r="AE8" s="158"/>
      <c r="AF8" s="158"/>
      <c r="AG8" s="158"/>
      <c r="AH8" s="158" t="s">
        <v>143</v>
      </c>
      <c r="AI8" s="158"/>
      <c r="AJ8" s="158"/>
      <c r="AK8" s="208"/>
      <c r="AL8" s="165"/>
      <c r="AM8" s="228"/>
      <c r="AN8" s="228"/>
    </row>
    <row r="9" spans="1:40" ht="15" customHeight="1">
      <c r="A9" s="230"/>
      <c r="B9" s="169" t="s">
        <v>182</v>
      </c>
      <c r="C9" s="239"/>
      <c r="D9" s="158"/>
      <c r="E9" s="154"/>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208"/>
      <c r="AL9" s="165"/>
      <c r="AM9" s="228"/>
      <c r="AN9" s="228"/>
    </row>
    <row r="10" spans="1:40" ht="15" customHeight="1">
      <c r="A10" s="230"/>
      <c r="B10" s="170"/>
      <c r="C10" s="240"/>
      <c r="D10" s="158"/>
      <c r="E10" s="154"/>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208"/>
      <c r="AL10" s="165"/>
      <c r="AM10" s="228"/>
      <c r="AN10" s="228"/>
    </row>
    <row r="11" spans="1:40" ht="18" customHeight="1">
      <c r="A11" s="153">
        <v>1</v>
      </c>
      <c r="B11" s="171" t="s">
        <v>183</v>
      </c>
      <c r="C11" s="182" t="s">
        <v>153</v>
      </c>
      <c r="D11" s="191"/>
      <c r="E11" s="198" t="s">
        <v>153</v>
      </c>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222">
        <f t="shared" ref="AK11:AK31" si="0">+SUM(F11:AJ11)</f>
        <v>0</v>
      </c>
      <c r="AL11" s="224">
        <f t="shared" ref="AL11:AL31" si="1">IF($AK$3="４週",AK11/4,AK11/(DAY(EOMONTH($F$9,0))/7))</f>
        <v>0</v>
      </c>
      <c r="AM11" s="229"/>
      <c r="AN11" s="229"/>
    </row>
    <row r="12" spans="1:40" ht="18" customHeight="1">
      <c r="A12" s="153">
        <v>2</v>
      </c>
      <c r="B12" s="171" t="s">
        <v>201</v>
      </c>
      <c r="C12" s="182" t="s">
        <v>155</v>
      </c>
      <c r="D12" s="191"/>
      <c r="E12" s="198" t="s">
        <v>155</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22">
        <f t="shared" si="0"/>
        <v>0</v>
      </c>
      <c r="AL12" s="224">
        <f t="shared" si="1"/>
        <v>0</v>
      </c>
      <c r="AM12" s="229"/>
      <c r="AN12" s="229"/>
    </row>
    <row r="13" spans="1:40" ht="18" customHeight="1">
      <c r="A13" s="153">
        <v>3</v>
      </c>
      <c r="B13" s="171" t="s">
        <v>227</v>
      </c>
      <c r="C13" s="182" t="s">
        <v>157</v>
      </c>
      <c r="D13" s="191"/>
      <c r="E13" s="198" t="s">
        <v>157</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222">
        <f t="shared" si="0"/>
        <v>0</v>
      </c>
      <c r="AL13" s="224">
        <f t="shared" si="1"/>
        <v>0</v>
      </c>
      <c r="AM13" s="229"/>
      <c r="AN13" s="229"/>
    </row>
    <row r="14" spans="1:40" ht="18" customHeight="1">
      <c r="A14" s="153">
        <v>4</v>
      </c>
      <c r="B14" s="171" t="s">
        <v>227</v>
      </c>
      <c r="C14" s="182" t="s">
        <v>160</v>
      </c>
      <c r="D14" s="191"/>
      <c r="E14" s="198" t="s">
        <v>160</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222">
        <f t="shared" si="0"/>
        <v>0</v>
      </c>
      <c r="AL14" s="224">
        <f t="shared" si="1"/>
        <v>0</v>
      </c>
      <c r="AM14" s="229"/>
      <c r="AN14" s="229"/>
    </row>
    <row r="15" spans="1:40" ht="18" customHeight="1">
      <c r="A15" s="153">
        <v>5</v>
      </c>
      <c r="B15" s="171"/>
      <c r="C15" s="182"/>
      <c r="D15" s="191"/>
      <c r="E15" s="198"/>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222">
        <f t="shared" si="0"/>
        <v>0</v>
      </c>
      <c r="AL15" s="224">
        <f t="shared" si="1"/>
        <v>0</v>
      </c>
      <c r="AM15" s="229"/>
      <c r="AN15" s="229"/>
    </row>
    <row r="16" spans="1:40" ht="18" customHeight="1">
      <c r="A16" s="153">
        <v>6</v>
      </c>
      <c r="B16" s="171"/>
      <c r="C16" s="182"/>
      <c r="D16" s="191"/>
      <c r="E16" s="198"/>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222">
        <f t="shared" si="0"/>
        <v>0</v>
      </c>
      <c r="AL16" s="224">
        <f t="shared" si="1"/>
        <v>0</v>
      </c>
      <c r="AM16" s="229"/>
      <c r="AN16" s="229"/>
    </row>
    <row r="17" spans="1:40" ht="18" customHeight="1">
      <c r="A17" s="153">
        <v>7</v>
      </c>
      <c r="B17" s="171"/>
      <c r="C17" s="182"/>
      <c r="D17" s="191"/>
      <c r="E17" s="198"/>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222">
        <f t="shared" si="0"/>
        <v>0</v>
      </c>
      <c r="AL17" s="224">
        <f t="shared" si="1"/>
        <v>0</v>
      </c>
      <c r="AM17" s="229"/>
      <c r="AN17" s="229"/>
    </row>
    <row r="18" spans="1:40" ht="18" customHeight="1">
      <c r="A18" s="153">
        <v>8</v>
      </c>
      <c r="B18" s="171"/>
      <c r="C18" s="182"/>
      <c r="D18" s="191"/>
      <c r="E18" s="198"/>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222">
        <f t="shared" si="0"/>
        <v>0</v>
      </c>
      <c r="AL18" s="224">
        <f t="shared" si="1"/>
        <v>0</v>
      </c>
      <c r="AM18" s="229"/>
      <c r="AN18" s="229"/>
    </row>
    <row r="19" spans="1:40" ht="18" customHeight="1">
      <c r="A19" s="153">
        <v>9</v>
      </c>
      <c r="B19" s="171"/>
      <c r="C19" s="182"/>
      <c r="D19" s="191"/>
      <c r="E19" s="198"/>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222">
        <f t="shared" si="0"/>
        <v>0</v>
      </c>
      <c r="AL19" s="224">
        <f t="shared" si="1"/>
        <v>0</v>
      </c>
      <c r="AM19" s="229"/>
      <c r="AN19" s="229"/>
    </row>
    <row r="20" spans="1:40" ht="18" customHeight="1">
      <c r="A20" s="153">
        <v>10</v>
      </c>
      <c r="B20" s="171"/>
      <c r="C20" s="182"/>
      <c r="D20" s="191"/>
      <c r="E20" s="198"/>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222">
        <f t="shared" si="0"/>
        <v>0</v>
      </c>
      <c r="AL20" s="224">
        <f t="shared" si="1"/>
        <v>0</v>
      </c>
      <c r="AM20" s="229"/>
      <c r="AN20" s="229"/>
    </row>
    <row r="21" spans="1:40" ht="18" customHeight="1">
      <c r="A21" s="153">
        <v>11</v>
      </c>
      <c r="B21" s="171"/>
      <c r="C21" s="182"/>
      <c r="D21" s="191"/>
      <c r="E21" s="198"/>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22">
        <f t="shared" si="0"/>
        <v>0</v>
      </c>
      <c r="AL21" s="224">
        <f t="shared" si="1"/>
        <v>0</v>
      </c>
      <c r="AM21" s="229"/>
      <c r="AN21" s="229"/>
    </row>
    <row r="22" spans="1:40" ht="18" customHeight="1">
      <c r="A22" s="153">
        <v>12</v>
      </c>
      <c r="B22" s="171"/>
      <c r="C22" s="182"/>
      <c r="D22" s="191"/>
      <c r="E22" s="198"/>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22">
        <f t="shared" si="0"/>
        <v>0</v>
      </c>
      <c r="AL22" s="224">
        <f t="shared" si="1"/>
        <v>0</v>
      </c>
      <c r="AM22" s="229"/>
      <c r="AN22" s="229"/>
    </row>
    <row r="23" spans="1:40" ht="18" customHeight="1">
      <c r="A23" s="153">
        <v>13</v>
      </c>
      <c r="B23" s="171"/>
      <c r="C23" s="182"/>
      <c r="D23" s="191"/>
      <c r="E23" s="198"/>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222">
        <f t="shared" si="0"/>
        <v>0</v>
      </c>
      <c r="AL23" s="224">
        <f t="shared" si="1"/>
        <v>0</v>
      </c>
      <c r="AM23" s="229"/>
      <c r="AN23" s="229"/>
    </row>
    <row r="24" spans="1:40" ht="18" customHeight="1">
      <c r="A24" s="153">
        <v>14</v>
      </c>
      <c r="B24" s="171"/>
      <c r="C24" s="182"/>
      <c r="D24" s="191"/>
      <c r="E24" s="198"/>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222">
        <f t="shared" si="0"/>
        <v>0</v>
      </c>
      <c r="AL24" s="224">
        <f t="shared" si="1"/>
        <v>0</v>
      </c>
      <c r="AM24" s="229"/>
      <c r="AN24" s="229"/>
    </row>
    <row r="25" spans="1:40" ht="18" customHeight="1">
      <c r="A25" s="153">
        <v>15</v>
      </c>
      <c r="B25" s="171"/>
      <c r="C25" s="182"/>
      <c r="D25" s="191"/>
      <c r="E25" s="198"/>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222">
        <f t="shared" si="0"/>
        <v>0</v>
      </c>
      <c r="AL25" s="224">
        <f t="shared" si="1"/>
        <v>0</v>
      </c>
      <c r="AM25" s="229"/>
      <c r="AN25" s="229"/>
    </row>
    <row r="26" spans="1:40" ht="18" customHeight="1">
      <c r="A26" s="153">
        <v>16</v>
      </c>
      <c r="B26" s="171"/>
      <c r="C26" s="182"/>
      <c r="D26" s="191"/>
      <c r="E26" s="198"/>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222">
        <f t="shared" si="0"/>
        <v>0</v>
      </c>
      <c r="AL26" s="224">
        <f t="shared" si="1"/>
        <v>0</v>
      </c>
      <c r="AM26" s="229"/>
      <c r="AN26" s="229"/>
    </row>
    <row r="27" spans="1:40" ht="18" customHeight="1">
      <c r="A27" s="153">
        <v>17</v>
      </c>
      <c r="B27" s="171"/>
      <c r="C27" s="182"/>
      <c r="D27" s="191"/>
      <c r="E27" s="198"/>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222">
        <f t="shared" si="0"/>
        <v>0</v>
      </c>
      <c r="AL27" s="224">
        <f t="shared" si="1"/>
        <v>0</v>
      </c>
      <c r="AM27" s="229"/>
      <c r="AN27" s="229"/>
    </row>
    <row r="28" spans="1:40" ht="18" customHeight="1">
      <c r="A28" s="153">
        <v>18</v>
      </c>
      <c r="B28" s="171"/>
      <c r="C28" s="182"/>
      <c r="D28" s="191"/>
      <c r="E28" s="198"/>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222">
        <f t="shared" si="0"/>
        <v>0</v>
      </c>
      <c r="AL28" s="224">
        <f t="shared" si="1"/>
        <v>0</v>
      </c>
      <c r="AM28" s="229"/>
      <c r="AN28" s="229"/>
    </row>
    <row r="29" spans="1:40" ht="18" customHeight="1">
      <c r="A29" s="153">
        <v>19</v>
      </c>
      <c r="B29" s="171"/>
      <c r="C29" s="182"/>
      <c r="D29" s="191"/>
      <c r="E29" s="198"/>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222">
        <f t="shared" si="0"/>
        <v>0</v>
      </c>
      <c r="AL29" s="224">
        <f t="shared" si="1"/>
        <v>0</v>
      </c>
      <c r="AM29" s="229"/>
      <c r="AN29" s="229"/>
    </row>
    <row r="30" spans="1:40" ht="18" customHeight="1">
      <c r="A30" s="153">
        <v>20</v>
      </c>
      <c r="B30" s="171"/>
      <c r="C30" s="182"/>
      <c r="D30" s="191"/>
      <c r="E30" s="198"/>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222">
        <f t="shared" si="0"/>
        <v>0</v>
      </c>
      <c r="AL30" s="224">
        <f t="shared" si="1"/>
        <v>0</v>
      </c>
      <c r="AM30" s="229"/>
      <c r="AN30" s="229"/>
    </row>
    <row r="31" spans="1:40" ht="18" customHeight="1">
      <c r="A31" s="154" t="s">
        <v>120</v>
      </c>
      <c r="B31" s="155"/>
      <c r="C31" s="155"/>
      <c r="D31" s="155"/>
      <c r="E31" s="155"/>
      <c r="F31" s="185">
        <f t="shared" ref="F31:AJ31" si="2">+SUM(F11:F30)</f>
        <v>0</v>
      </c>
      <c r="G31" s="185">
        <f t="shared" si="2"/>
        <v>0</v>
      </c>
      <c r="H31" s="185">
        <f t="shared" si="2"/>
        <v>0</v>
      </c>
      <c r="I31" s="185">
        <f t="shared" si="2"/>
        <v>0</v>
      </c>
      <c r="J31" s="185">
        <f t="shared" si="2"/>
        <v>0</v>
      </c>
      <c r="K31" s="185">
        <f t="shared" si="2"/>
        <v>0</v>
      </c>
      <c r="L31" s="185">
        <f t="shared" si="2"/>
        <v>0</v>
      </c>
      <c r="M31" s="185">
        <f t="shared" si="2"/>
        <v>0</v>
      </c>
      <c r="N31" s="185">
        <f t="shared" si="2"/>
        <v>0</v>
      </c>
      <c r="O31" s="185">
        <f t="shared" si="2"/>
        <v>0</v>
      </c>
      <c r="P31" s="185">
        <f t="shared" si="2"/>
        <v>0</v>
      </c>
      <c r="Q31" s="185">
        <f t="shared" si="2"/>
        <v>0</v>
      </c>
      <c r="R31" s="185">
        <f t="shared" si="2"/>
        <v>0</v>
      </c>
      <c r="S31" s="185">
        <f t="shared" si="2"/>
        <v>0</v>
      </c>
      <c r="T31" s="185">
        <f t="shared" si="2"/>
        <v>0</v>
      </c>
      <c r="U31" s="185">
        <f t="shared" si="2"/>
        <v>0</v>
      </c>
      <c r="V31" s="185">
        <f t="shared" si="2"/>
        <v>0</v>
      </c>
      <c r="W31" s="185">
        <f t="shared" si="2"/>
        <v>0</v>
      </c>
      <c r="X31" s="185">
        <f t="shared" si="2"/>
        <v>0</v>
      </c>
      <c r="Y31" s="185">
        <f t="shared" si="2"/>
        <v>0</v>
      </c>
      <c r="Z31" s="185">
        <f t="shared" si="2"/>
        <v>0</v>
      </c>
      <c r="AA31" s="185">
        <f t="shared" si="2"/>
        <v>0</v>
      </c>
      <c r="AB31" s="185">
        <f t="shared" si="2"/>
        <v>0</v>
      </c>
      <c r="AC31" s="185">
        <f t="shared" si="2"/>
        <v>0</v>
      </c>
      <c r="AD31" s="185">
        <f t="shared" si="2"/>
        <v>0</v>
      </c>
      <c r="AE31" s="185">
        <f t="shared" si="2"/>
        <v>0</v>
      </c>
      <c r="AF31" s="185">
        <f t="shared" si="2"/>
        <v>0</v>
      </c>
      <c r="AG31" s="185">
        <f t="shared" si="2"/>
        <v>0</v>
      </c>
      <c r="AH31" s="185">
        <f t="shared" si="2"/>
        <v>0</v>
      </c>
      <c r="AI31" s="185">
        <f t="shared" si="2"/>
        <v>0</v>
      </c>
      <c r="AJ31" s="185">
        <f t="shared" si="2"/>
        <v>0</v>
      </c>
      <c r="AK31" s="222">
        <f t="shared" si="0"/>
        <v>0</v>
      </c>
      <c r="AL31" s="224">
        <f t="shared" si="1"/>
        <v>0</v>
      </c>
      <c r="AM31" s="230"/>
      <c r="AN31" s="230"/>
    </row>
    <row r="32" spans="1:40" ht="18" customHeight="1">
      <c r="A32" s="155" t="s">
        <v>144</v>
      </c>
      <c r="B32" s="155"/>
      <c r="C32" s="155"/>
      <c r="D32" s="155"/>
      <c r="E32" s="199"/>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185"/>
      <c r="AL32" s="225"/>
      <c r="AM32" s="230"/>
      <c r="AN32" s="230"/>
    </row>
    <row r="33" spans="1:43"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3"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3" ht="21" customHeight="1">
      <c r="A35" s="157" t="s">
        <v>135</v>
      </c>
      <c r="B35" s="156"/>
      <c r="C35" s="156"/>
      <c r="D35" s="156"/>
      <c r="E35" s="156"/>
      <c r="F35" s="156"/>
      <c r="G35" s="148"/>
      <c r="H35" s="148"/>
      <c r="I35" s="148"/>
      <c r="J35" s="148"/>
      <c r="K35" s="148"/>
      <c r="L35" s="148"/>
      <c r="M35" s="148"/>
      <c r="N35" s="148"/>
      <c r="O35" s="148"/>
      <c r="AM35" s="156"/>
      <c r="AN35" s="150"/>
    </row>
    <row r="36" spans="1:43" ht="24.95" customHeight="1">
      <c r="A36" s="158"/>
      <c r="B36" s="158"/>
      <c r="C36" s="158"/>
      <c r="D36" s="192">
        <v>4</v>
      </c>
      <c r="E36" s="192">
        <v>5</v>
      </c>
      <c r="F36" s="192">
        <v>6</v>
      </c>
      <c r="G36" s="192"/>
      <c r="H36" s="192"/>
      <c r="I36" s="192">
        <v>7</v>
      </c>
      <c r="J36" s="192"/>
      <c r="K36" s="192"/>
      <c r="L36" s="192">
        <v>8</v>
      </c>
      <c r="M36" s="192"/>
      <c r="N36" s="192"/>
      <c r="O36" s="192">
        <v>9</v>
      </c>
      <c r="P36" s="192"/>
      <c r="Q36" s="192"/>
      <c r="R36" s="192">
        <v>10</v>
      </c>
      <c r="S36" s="192"/>
      <c r="T36" s="192"/>
      <c r="U36" s="192">
        <v>11</v>
      </c>
      <c r="V36" s="192"/>
      <c r="W36" s="192"/>
      <c r="X36" s="192">
        <v>12</v>
      </c>
      <c r="Y36" s="192"/>
      <c r="Z36" s="192"/>
      <c r="AA36" s="192">
        <v>1</v>
      </c>
      <c r="AB36" s="192"/>
      <c r="AC36" s="192"/>
      <c r="AD36" s="192">
        <v>2</v>
      </c>
      <c r="AE36" s="192"/>
      <c r="AF36" s="192"/>
      <c r="AG36" s="192">
        <v>3</v>
      </c>
      <c r="AH36" s="192"/>
      <c r="AI36" s="192"/>
      <c r="AJ36" s="158" t="s">
        <v>206</v>
      </c>
      <c r="AK36" s="158"/>
      <c r="AL36" s="165" t="s">
        <v>207</v>
      </c>
      <c r="AM36" s="195"/>
      <c r="AN36" s="195"/>
      <c r="AO36" s="195"/>
      <c r="AP36" s="195"/>
      <c r="AQ36" s="195"/>
    </row>
    <row r="37" spans="1:43" ht="18" customHeight="1">
      <c r="A37" s="159" t="s">
        <v>210</v>
      </c>
      <c r="B37" s="159"/>
      <c r="C37" s="159"/>
      <c r="D37" s="185">
        <f>SUM(D40:D43)</f>
        <v>1740</v>
      </c>
      <c r="E37" s="185">
        <f>SUM(E40:E43)</f>
        <v>1631</v>
      </c>
      <c r="F37" s="185">
        <f>SUM(F40:H43)</f>
        <v>1740</v>
      </c>
      <c r="G37" s="185"/>
      <c r="H37" s="185"/>
      <c r="I37" s="185">
        <f>SUM(I40:K43)</f>
        <v>1827</v>
      </c>
      <c r="J37" s="185"/>
      <c r="K37" s="185"/>
      <c r="L37" s="185">
        <f>SUM(L40:N43)</f>
        <v>1827</v>
      </c>
      <c r="M37" s="185"/>
      <c r="N37" s="185"/>
      <c r="O37" s="185">
        <f>SUM(O40:Q43)</f>
        <v>1653</v>
      </c>
      <c r="P37" s="185"/>
      <c r="Q37" s="185"/>
      <c r="R37" s="185">
        <f>SUM(R40:T43)</f>
        <v>1740</v>
      </c>
      <c r="S37" s="185"/>
      <c r="T37" s="185"/>
      <c r="U37" s="185">
        <f>SUM(U40:W43)</f>
        <v>1740</v>
      </c>
      <c r="V37" s="185"/>
      <c r="W37" s="185"/>
      <c r="X37" s="185">
        <f>SUM(X40:Z43)</f>
        <v>1653</v>
      </c>
      <c r="Y37" s="185"/>
      <c r="Z37" s="185"/>
      <c r="AA37" s="185">
        <f>SUM(AA40:AC43)</f>
        <v>1653</v>
      </c>
      <c r="AB37" s="185"/>
      <c r="AC37" s="185"/>
      <c r="AD37" s="185">
        <f>SUM(AD40:AF43)</f>
        <v>1653</v>
      </c>
      <c r="AE37" s="185"/>
      <c r="AF37" s="185"/>
      <c r="AG37" s="185">
        <f>SUM(AG40:AI43)</f>
        <v>1740</v>
      </c>
      <c r="AH37" s="185"/>
      <c r="AI37" s="185"/>
      <c r="AJ37" s="190">
        <f t="shared" ref="AJ37:AJ43" si="3">SUM(D37:AI37)</f>
        <v>20597</v>
      </c>
      <c r="AK37" s="190"/>
      <c r="AL37" s="226">
        <f>ROUNDUP(AJ37/AJ44,1)</f>
        <v>87</v>
      </c>
      <c r="AM37" s="195"/>
      <c r="AN37" s="195"/>
      <c r="AO37" s="195"/>
      <c r="AP37" s="195"/>
      <c r="AQ37" s="195"/>
    </row>
    <row r="38" spans="1:43" ht="18" customHeight="1">
      <c r="A38" s="160" t="s">
        <v>228</v>
      </c>
      <c r="B38" s="173"/>
      <c r="C38" s="183"/>
      <c r="D38" s="194">
        <v>50</v>
      </c>
      <c r="E38" s="194">
        <v>45</v>
      </c>
      <c r="F38" s="194">
        <v>50</v>
      </c>
      <c r="G38" s="194"/>
      <c r="H38" s="194"/>
      <c r="I38" s="194">
        <v>50</v>
      </c>
      <c r="J38" s="194"/>
      <c r="K38" s="194"/>
      <c r="L38" s="194">
        <v>50</v>
      </c>
      <c r="M38" s="194"/>
      <c r="N38" s="194"/>
      <c r="O38" s="194">
        <v>45</v>
      </c>
      <c r="P38" s="194"/>
      <c r="Q38" s="194"/>
      <c r="R38" s="194">
        <v>50</v>
      </c>
      <c r="S38" s="194"/>
      <c r="T38" s="194"/>
      <c r="U38" s="194">
        <v>50</v>
      </c>
      <c r="V38" s="194"/>
      <c r="W38" s="194"/>
      <c r="X38" s="194">
        <v>45</v>
      </c>
      <c r="Y38" s="194"/>
      <c r="Z38" s="194"/>
      <c r="AA38" s="194">
        <v>45</v>
      </c>
      <c r="AB38" s="194"/>
      <c r="AC38" s="194"/>
      <c r="AD38" s="194">
        <v>45</v>
      </c>
      <c r="AE38" s="194"/>
      <c r="AF38" s="194"/>
      <c r="AG38" s="194">
        <v>50</v>
      </c>
      <c r="AH38" s="194"/>
      <c r="AI38" s="194"/>
      <c r="AJ38" s="190">
        <f t="shared" si="3"/>
        <v>575</v>
      </c>
      <c r="AK38" s="190"/>
      <c r="AL38" s="226">
        <f t="shared" ref="AL38:AL43" si="4">ROUNDUP(AJ38/$AJ$44,1)</f>
        <v>2.5</v>
      </c>
      <c r="AM38" s="195"/>
      <c r="AN38" s="195"/>
      <c r="AO38" s="195"/>
      <c r="AP38" s="195"/>
      <c r="AQ38" s="195"/>
    </row>
    <row r="39" spans="1:43" ht="18" customHeight="1">
      <c r="A39" s="160" t="s">
        <v>51</v>
      </c>
      <c r="B39" s="173"/>
      <c r="C39" s="183"/>
      <c r="D39" s="194">
        <v>50</v>
      </c>
      <c r="E39" s="194">
        <v>50</v>
      </c>
      <c r="F39" s="194">
        <v>50</v>
      </c>
      <c r="G39" s="194"/>
      <c r="H39" s="194"/>
      <c r="I39" s="194">
        <v>55</v>
      </c>
      <c r="J39" s="194"/>
      <c r="K39" s="194"/>
      <c r="L39" s="194">
        <v>55</v>
      </c>
      <c r="M39" s="194"/>
      <c r="N39" s="194"/>
      <c r="O39" s="194">
        <v>50</v>
      </c>
      <c r="P39" s="194"/>
      <c r="Q39" s="194"/>
      <c r="R39" s="194">
        <v>50</v>
      </c>
      <c r="S39" s="194"/>
      <c r="T39" s="194"/>
      <c r="U39" s="194">
        <v>50</v>
      </c>
      <c r="V39" s="194"/>
      <c r="W39" s="194"/>
      <c r="X39" s="194">
        <v>50</v>
      </c>
      <c r="Y39" s="194"/>
      <c r="Z39" s="194"/>
      <c r="AA39" s="194">
        <v>50</v>
      </c>
      <c r="AB39" s="194"/>
      <c r="AC39" s="194"/>
      <c r="AD39" s="194">
        <v>50</v>
      </c>
      <c r="AE39" s="194"/>
      <c r="AF39" s="194"/>
      <c r="AG39" s="194">
        <v>50</v>
      </c>
      <c r="AH39" s="194"/>
      <c r="AI39" s="194"/>
      <c r="AJ39" s="190">
        <f t="shared" si="3"/>
        <v>610</v>
      </c>
      <c r="AK39" s="190"/>
      <c r="AL39" s="226">
        <f t="shared" si="4"/>
        <v>2.6</v>
      </c>
      <c r="AM39" s="195"/>
      <c r="AN39" s="195"/>
      <c r="AO39" s="195"/>
      <c r="AP39" s="195"/>
      <c r="AQ39" s="195"/>
    </row>
    <row r="40" spans="1:43" ht="18" customHeight="1">
      <c r="A40" s="160" t="s">
        <v>174</v>
      </c>
      <c r="B40" s="173"/>
      <c r="C40" s="183"/>
      <c r="D40" s="194">
        <v>100</v>
      </c>
      <c r="E40" s="194">
        <v>95</v>
      </c>
      <c r="F40" s="194">
        <v>100</v>
      </c>
      <c r="G40" s="194"/>
      <c r="H40" s="194"/>
      <c r="I40" s="194">
        <v>105</v>
      </c>
      <c r="J40" s="194"/>
      <c r="K40" s="194"/>
      <c r="L40" s="194">
        <v>105</v>
      </c>
      <c r="M40" s="194"/>
      <c r="N40" s="194"/>
      <c r="O40" s="194">
        <v>95</v>
      </c>
      <c r="P40" s="194"/>
      <c r="Q40" s="194"/>
      <c r="R40" s="194">
        <v>100</v>
      </c>
      <c r="S40" s="194"/>
      <c r="T40" s="194"/>
      <c r="U40" s="194">
        <v>100</v>
      </c>
      <c r="V40" s="194"/>
      <c r="W40" s="194"/>
      <c r="X40" s="194">
        <v>95</v>
      </c>
      <c r="Y40" s="194"/>
      <c r="Z40" s="194"/>
      <c r="AA40" s="194">
        <v>95</v>
      </c>
      <c r="AB40" s="194"/>
      <c r="AC40" s="194"/>
      <c r="AD40" s="194">
        <v>95</v>
      </c>
      <c r="AE40" s="194"/>
      <c r="AF40" s="194"/>
      <c r="AG40" s="194">
        <v>100</v>
      </c>
      <c r="AH40" s="194"/>
      <c r="AI40" s="194"/>
      <c r="AJ40" s="190">
        <f t="shared" si="3"/>
        <v>1185</v>
      </c>
      <c r="AK40" s="190"/>
      <c r="AL40" s="226">
        <f t="shared" si="4"/>
        <v>5</v>
      </c>
      <c r="AM40" s="195"/>
      <c r="AN40" s="195"/>
      <c r="AO40" s="195"/>
      <c r="AP40" s="195"/>
      <c r="AQ40" s="195"/>
    </row>
    <row r="41" spans="1:43" ht="18" customHeight="1">
      <c r="A41" s="160" t="s">
        <v>211</v>
      </c>
      <c r="B41" s="173"/>
      <c r="C41" s="183"/>
      <c r="D41" s="194">
        <v>100</v>
      </c>
      <c r="E41" s="194">
        <v>95</v>
      </c>
      <c r="F41" s="194">
        <v>100</v>
      </c>
      <c r="G41" s="194"/>
      <c r="H41" s="194"/>
      <c r="I41" s="194">
        <v>105</v>
      </c>
      <c r="J41" s="194"/>
      <c r="K41" s="194"/>
      <c r="L41" s="194">
        <v>105</v>
      </c>
      <c r="M41" s="194"/>
      <c r="N41" s="194"/>
      <c r="O41" s="194">
        <v>95</v>
      </c>
      <c r="P41" s="194"/>
      <c r="Q41" s="194"/>
      <c r="R41" s="194">
        <v>100</v>
      </c>
      <c r="S41" s="194"/>
      <c r="T41" s="194"/>
      <c r="U41" s="194">
        <v>100</v>
      </c>
      <c r="V41" s="194"/>
      <c r="W41" s="194"/>
      <c r="X41" s="194">
        <v>95</v>
      </c>
      <c r="Y41" s="194"/>
      <c r="Z41" s="194"/>
      <c r="AA41" s="194">
        <v>95</v>
      </c>
      <c r="AB41" s="194"/>
      <c r="AC41" s="194"/>
      <c r="AD41" s="194">
        <v>95</v>
      </c>
      <c r="AE41" s="194"/>
      <c r="AF41" s="194"/>
      <c r="AG41" s="194">
        <v>100</v>
      </c>
      <c r="AH41" s="194"/>
      <c r="AI41" s="194"/>
      <c r="AJ41" s="190">
        <f t="shared" si="3"/>
        <v>1185</v>
      </c>
      <c r="AK41" s="190"/>
      <c r="AL41" s="226">
        <f t="shared" si="4"/>
        <v>5</v>
      </c>
      <c r="AM41" s="195"/>
      <c r="AN41" s="195"/>
      <c r="AO41" s="195"/>
      <c r="AP41" s="195"/>
      <c r="AQ41" s="195"/>
    </row>
    <row r="42" spans="1:43" ht="18" customHeight="1">
      <c r="A42" s="160" t="s">
        <v>212</v>
      </c>
      <c r="B42" s="173"/>
      <c r="C42" s="183"/>
      <c r="D42" s="194">
        <v>140</v>
      </c>
      <c r="E42" s="194">
        <v>131</v>
      </c>
      <c r="F42" s="194">
        <v>140</v>
      </c>
      <c r="G42" s="194"/>
      <c r="H42" s="194"/>
      <c r="I42" s="194">
        <v>147</v>
      </c>
      <c r="J42" s="194"/>
      <c r="K42" s="194"/>
      <c r="L42" s="194">
        <v>147</v>
      </c>
      <c r="M42" s="194"/>
      <c r="N42" s="194"/>
      <c r="O42" s="194">
        <v>133</v>
      </c>
      <c r="P42" s="194"/>
      <c r="Q42" s="194"/>
      <c r="R42" s="194">
        <v>140</v>
      </c>
      <c r="S42" s="194"/>
      <c r="T42" s="194"/>
      <c r="U42" s="194">
        <v>140</v>
      </c>
      <c r="V42" s="194"/>
      <c r="W42" s="194"/>
      <c r="X42" s="194">
        <v>133</v>
      </c>
      <c r="Y42" s="194"/>
      <c r="Z42" s="194"/>
      <c r="AA42" s="194">
        <v>133</v>
      </c>
      <c r="AB42" s="194"/>
      <c r="AC42" s="194"/>
      <c r="AD42" s="194">
        <v>133</v>
      </c>
      <c r="AE42" s="194"/>
      <c r="AF42" s="194"/>
      <c r="AG42" s="194">
        <v>140</v>
      </c>
      <c r="AH42" s="194"/>
      <c r="AI42" s="194"/>
      <c r="AJ42" s="190">
        <f t="shared" si="3"/>
        <v>1657</v>
      </c>
      <c r="AK42" s="190"/>
      <c r="AL42" s="226">
        <f t="shared" si="4"/>
        <v>7</v>
      </c>
      <c r="AM42" s="195"/>
      <c r="AN42" s="195"/>
      <c r="AO42" s="195"/>
      <c r="AP42" s="195"/>
      <c r="AQ42" s="195"/>
    </row>
    <row r="43" spans="1:43" ht="18" customHeight="1">
      <c r="A43" s="160" t="s">
        <v>45</v>
      </c>
      <c r="B43" s="173"/>
      <c r="C43" s="183"/>
      <c r="D43" s="194">
        <v>1400</v>
      </c>
      <c r="E43" s="194">
        <v>1310</v>
      </c>
      <c r="F43" s="194">
        <v>1400</v>
      </c>
      <c r="G43" s="194"/>
      <c r="H43" s="194"/>
      <c r="I43" s="194">
        <v>1470</v>
      </c>
      <c r="J43" s="194"/>
      <c r="K43" s="194"/>
      <c r="L43" s="194">
        <v>1470</v>
      </c>
      <c r="M43" s="194"/>
      <c r="N43" s="194"/>
      <c r="O43" s="194">
        <v>1330</v>
      </c>
      <c r="P43" s="194"/>
      <c r="Q43" s="194"/>
      <c r="R43" s="194">
        <v>1400</v>
      </c>
      <c r="S43" s="194"/>
      <c r="T43" s="194"/>
      <c r="U43" s="194">
        <v>1400</v>
      </c>
      <c r="V43" s="194"/>
      <c r="W43" s="194"/>
      <c r="X43" s="194">
        <v>1330</v>
      </c>
      <c r="Y43" s="194"/>
      <c r="Z43" s="194"/>
      <c r="AA43" s="194">
        <v>1330</v>
      </c>
      <c r="AB43" s="194"/>
      <c r="AC43" s="194"/>
      <c r="AD43" s="194">
        <v>1330</v>
      </c>
      <c r="AE43" s="194"/>
      <c r="AF43" s="194"/>
      <c r="AG43" s="194">
        <v>1400</v>
      </c>
      <c r="AH43" s="194"/>
      <c r="AI43" s="194"/>
      <c r="AJ43" s="190">
        <f t="shared" si="3"/>
        <v>16570</v>
      </c>
      <c r="AK43" s="190"/>
      <c r="AL43" s="226">
        <f t="shared" si="4"/>
        <v>70</v>
      </c>
      <c r="AM43" s="195"/>
      <c r="AN43" s="195"/>
      <c r="AO43" s="195"/>
      <c r="AP43" s="195"/>
      <c r="AQ43" s="195"/>
    </row>
    <row r="44" spans="1:43" ht="18" customHeight="1">
      <c r="A44" s="159" t="s">
        <v>208</v>
      </c>
      <c r="B44" s="159"/>
      <c r="C44" s="159"/>
      <c r="D44" s="194">
        <v>20</v>
      </c>
      <c r="E44" s="194">
        <v>19</v>
      </c>
      <c r="F44" s="194">
        <v>20</v>
      </c>
      <c r="G44" s="194"/>
      <c r="H44" s="194"/>
      <c r="I44" s="194">
        <v>21</v>
      </c>
      <c r="J44" s="194"/>
      <c r="K44" s="194"/>
      <c r="L44" s="194">
        <v>21</v>
      </c>
      <c r="M44" s="194"/>
      <c r="N44" s="194"/>
      <c r="O44" s="194">
        <v>19</v>
      </c>
      <c r="P44" s="194"/>
      <c r="Q44" s="194"/>
      <c r="R44" s="194">
        <v>20</v>
      </c>
      <c r="S44" s="194"/>
      <c r="T44" s="194"/>
      <c r="U44" s="194">
        <v>20</v>
      </c>
      <c r="V44" s="194"/>
      <c r="W44" s="194"/>
      <c r="X44" s="194">
        <v>19</v>
      </c>
      <c r="Y44" s="194"/>
      <c r="Z44" s="194"/>
      <c r="AA44" s="194">
        <v>19</v>
      </c>
      <c r="AB44" s="194"/>
      <c r="AC44" s="194"/>
      <c r="AD44" s="194">
        <v>19</v>
      </c>
      <c r="AE44" s="194"/>
      <c r="AF44" s="194"/>
      <c r="AG44" s="194">
        <v>20</v>
      </c>
      <c r="AH44" s="194"/>
      <c r="AI44" s="194"/>
      <c r="AJ44" s="190">
        <f>+SUM(D44:AI44)</f>
        <v>237</v>
      </c>
      <c r="AK44" s="190"/>
      <c r="AL44" s="227"/>
      <c r="AM44" s="195"/>
      <c r="AN44" s="195"/>
      <c r="AO44" s="195"/>
      <c r="AP44" s="195"/>
      <c r="AQ44" s="195"/>
    </row>
    <row r="45" spans="1:43" ht="5.0999999999999996" customHeight="1">
      <c r="A45" s="164"/>
      <c r="B45" s="164"/>
      <c r="C45" s="164"/>
      <c r="D45" s="195"/>
      <c r="E45" s="195"/>
      <c r="F45" s="195"/>
      <c r="G45" s="195"/>
      <c r="H45" s="195"/>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211"/>
      <c r="AK45" s="148"/>
      <c r="AL45" s="156"/>
      <c r="AM45" s="156"/>
      <c r="AN45" s="150"/>
    </row>
    <row r="46" spans="1:43" ht="18" customHeight="1">
      <c r="A46" s="157" t="s">
        <v>187</v>
      </c>
      <c r="B46" s="148"/>
      <c r="D46" s="148"/>
      <c r="E46" s="148"/>
      <c r="F46" s="148"/>
      <c r="G46" s="148"/>
      <c r="H46" s="148"/>
      <c r="I46" s="148"/>
      <c r="J46" s="148"/>
      <c r="K46" s="148"/>
      <c r="L46" s="148"/>
      <c r="M46" s="148"/>
      <c r="N46" s="148"/>
      <c r="O46" s="148"/>
      <c r="P46" s="148"/>
      <c r="Q46" s="148"/>
      <c r="R46" s="148"/>
      <c r="S46" s="148"/>
      <c r="T46" s="148"/>
      <c r="U46" s="148"/>
      <c r="V46" s="148"/>
      <c r="W46" s="156"/>
      <c r="X46" s="148"/>
      <c r="Y46" s="148"/>
      <c r="Z46" s="148"/>
      <c r="AA46" s="148"/>
      <c r="AB46" s="148"/>
      <c r="AC46" s="148"/>
      <c r="AD46" s="148"/>
      <c r="AE46" s="148"/>
      <c r="AF46" s="148"/>
      <c r="AG46" s="148"/>
      <c r="AH46" s="148"/>
      <c r="AI46" s="148"/>
      <c r="AJ46" s="211"/>
      <c r="AK46" s="148"/>
      <c r="AL46" s="156"/>
      <c r="AM46" s="156"/>
      <c r="AN46" s="150"/>
    </row>
    <row r="47" spans="1:43" ht="45" customHeight="1">
      <c r="A47" s="158" t="s">
        <v>75</v>
      </c>
      <c r="B47" s="158"/>
      <c r="C47" s="158" t="s">
        <v>201</v>
      </c>
      <c r="D47" s="158"/>
      <c r="E47" s="165" t="s">
        <v>227</v>
      </c>
      <c r="F47" s="165"/>
      <c r="G47" s="165"/>
      <c r="H47" s="165"/>
      <c r="I47" s="195"/>
      <c r="J47" s="195"/>
      <c r="K47" s="195"/>
      <c r="L47" s="195"/>
      <c r="M47" s="195"/>
      <c r="N47" s="195"/>
      <c r="O47" s="195"/>
      <c r="P47" s="195"/>
      <c r="Q47" s="195"/>
      <c r="R47" s="195"/>
      <c r="S47" s="195"/>
      <c r="T47" s="195"/>
      <c r="U47" s="195"/>
      <c r="W47" s="156"/>
      <c r="X47" s="148"/>
      <c r="Y47" s="148"/>
      <c r="Z47" s="148"/>
      <c r="AA47" s="148"/>
      <c r="AB47" s="148"/>
      <c r="AC47" s="148"/>
      <c r="AD47" s="148"/>
      <c r="AE47" s="148"/>
      <c r="AF47" s="148"/>
      <c r="AG47" s="148"/>
      <c r="AH47" s="148"/>
      <c r="AI47" s="148"/>
      <c r="AJ47" s="211"/>
      <c r="AK47" s="148"/>
      <c r="AL47" s="156"/>
      <c r="AM47" s="156"/>
      <c r="AN47" s="150"/>
    </row>
    <row r="48" spans="1:43" ht="18" customHeight="1">
      <c r="A48" s="165" t="s">
        <v>52</v>
      </c>
      <c r="B48" s="165"/>
      <c r="C48" s="185">
        <f>ROUNDDOWN(IF(AL37&lt;=30,1,1+ROUNDUP((AL37-30)/30,0)),1)</f>
        <v>3</v>
      </c>
      <c r="D48" s="185"/>
      <c r="E48" s="185">
        <f>ROUNDDOWN(AL37/6,1)</f>
        <v>14.5</v>
      </c>
      <c r="F48" s="185"/>
      <c r="G48" s="185"/>
      <c r="H48" s="185"/>
      <c r="I48" s="195"/>
      <c r="J48" s="195"/>
      <c r="K48" s="195"/>
      <c r="L48" s="195"/>
      <c r="M48" s="195"/>
      <c r="N48" s="195"/>
      <c r="O48" s="195"/>
      <c r="P48" s="195"/>
      <c r="Q48" s="195"/>
      <c r="R48" s="195"/>
      <c r="S48" s="195"/>
      <c r="T48" s="195"/>
      <c r="U48" s="195"/>
      <c r="W48" s="156"/>
      <c r="X48" s="148"/>
      <c r="Y48" s="148"/>
      <c r="Z48" s="148"/>
      <c r="AA48" s="148"/>
      <c r="AB48" s="148"/>
      <c r="AC48" s="148"/>
      <c r="AD48" s="148"/>
      <c r="AE48" s="148"/>
      <c r="AF48" s="148"/>
      <c r="AG48" s="148"/>
      <c r="AH48" s="148"/>
      <c r="AI48" s="148"/>
      <c r="AJ48" s="211"/>
      <c r="AK48" s="148"/>
      <c r="AL48" s="156"/>
      <c r="AM48" s="156"/>
      <c r="AN48" s="150"/>
    </row>
    <row r="49" spans="1:40" ht="5.0999999999999996" customHeight="1">
      <c r="A49" s="164"/>
      <c r="B49" s="164"/>
      <c r="C49" s="164"/>
      <c r="D49" s="164"/>
      <c r="E49" s="164"/>
      <c r="F49" s="164"/>
      <c r="G49" s="164"/>
      <c r="H49" s="164"/>
      <c r="I49" s="164"/>
      <c r="J49" s="148"/>
      <c r="K49" s="148"/>
      <c r="L49" s="148"/>
      <c r="M49" s="211"/>
      <c r="N49" s="148"/>
      <c r="O49" s="148"/>
      <c r="P49" s="148"/>
      <c r="Q49" s="195"/>
      <c r="W49" s="156"/>
      <c r="X49" s="148"/>
      <c r="Y49" s="148"/>
      <c r="Z49" s="148"/>
      <c r="AA49" s="148"/>
      <c r="AB49" s="148"/>
      <c r="AC49" s="148"/>
      <c r="AD49" s="148"/>
      <c r="AE49" s="148"/>
      <c r="AF49" s="148"/>
      <c r="AG49" s="148"/>
      <c r="AH49" s="148"/>
      <c r="AI49" s="148"/>
      <c r="AJ49" s="211"/>
      <c r="AK49" s="148"/>
      <c r="AL49" s="156"/>
      <c r="AM49" s="156"/>
      <c r="AN49" s="150"/>
    </row>
    <row r="50" spans="1:40" ht="21" customHeight="1">
      <c r="A50" s="157" t="s">
        <v>192</v>
      </c>
      <c r="B50" s="145"/>
      <c r="C50" s="166"/>
      <c r="D50" s="166"/>
      <c r="E50" s="166"/>
      <c r="F50" s="166"/>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66"/>
      <c r="AM50" s="166"/>
      <c r="AN50" s="150"/>
    </row>
    <row r="51" spans="1:40" ht="24.95" customHeight="1">
      <c r="A51" s="150"/>
      <c r="B51" s="156"/>
      <c r="C51" s="186" t="str">
        <f>IF(VLOOKUP($AK$1,選択肢!$A$1:$J$32,C56,FALSE)=0,"-",VLOOKUP($AK$1,選択肢!$A$1:$J$32,C56,FALSE))</f>
        <v>管理者</v>
      </c>
      <c r="D51" s="196"/>
      <c r="E51" s="165" t="str">
        <f>IF(VLOOKUP($AK$1,選択肢!$A$1:$J$32,E56,FALSE)=0,"-",VLOOKUP($AK$1,選択肢!$A$1:$J$32,E56,FALSE))</f>
        <v>サービス管理責任者</v>
      </c>
      <c r="F51" s="165"/>
      <c r="G51" s="165"/>
      <c r="H51" s="165"/>
      <c r="I51" s="186" t="str">
        <f>IF(VLOOKUP($AK$1,選択肢!$A$1:$J$32,I56,FALSE)=0,"-",VLOOKUP($AK$1,選択肢!$A$1:$J$32,I56,FALSE))</f>
        <v>世話人</v>
      </c>
      <c r="J51" s="196"/>
      <c r="K51" s="196"/>
      <c r="L51" s="196"/>
      <c r="M51" s="196"/>
      <c r="N51" s="208"/>
      <c r="O51" s="186" t="str">
        <f>IF(VLOOKUP($AK$1,選択肢!$A$1:$J$32,O56,FALSE)=0,"-",VLOOKUP($AK$1,選択肢!$A$1:$J$32,O56,FALSE))</f>
        <v>-</v>
      </c>
      <c r="P51" s="196"/>
      <c r="Q51" s="196"/>
      <c r="R51" s="196"/>
      <c r="S51" s="196"/>
      <c r="T51" s="208"/>
      <c r="U51" s="186" t="str">
        <f>IF(VLOOKUP($AK$1,選択肢!$A$1:$J$32,U56,FALSE)=0,"-",VLOOKUP($AK$1,選択肢!$A$1:$J$32,U56,FALSE))</f>
        <v>-</v>
      </c>
      <c r="V51" s="196"/>
      <c r="W51" s="196"/>
      <c r="X51" s="196"/>
      <c r="Y51" s="196"/>
      <c r="Z51" s="208"/>
      <c r="AA51" s="186" t="str">
        <f>IF(VLOOKUP($AK$1,選択肢!$A$1:$J$32,AA56,FALSE)=0,"-",VLOOKUP($AK$1,選択肢!$A$1:$J$32,AA56,FALSE))</f>
        <v>-</v>
      </c>
      <c r="AB51" s="196"/>
      <c r="AC51" s="196"/>
      <c r="AD51" s="196"/>
      <c r="AE51" s="196"/>
      <c r="AF51" s="208"/>
      <c r="AG51" s="165" t="str">
        <f>IF(VLOOKUP($AK$1,選択肢!$A$1:$J$32,AG56,FALSE)=0,"-",VLOOKUP($AK$1,選択肢!$A$1:$J$32,AG56,FALSE))</f>
        <v>-</v>
      </c>
      <c r="AH51" s="165"/>
      <c r="AI51" s="165"/>
      <c r="AJ51" s="165"/>
      <c r="AK51" s="165"/>
      <c r="AL51" s="165" t="str">
        <f>IF(VLOOKUP($AK$1,選択肢!$A$1:$J$32,AL56,FALSE)=0,"-",VLOOKUP($AK$1,選択肢!$A$1:$J$32,AL56,FALSE))</f>
        <v>-</v>
      </c>
      <c r="AM51" s="165"/>
      <c r="AN51" s="150"/>
    </row>
    <row r="52" spans="1:40" ht="18" customHeight="1">
      <c r="A52" s="150"/>
      <c r="B52" s="156"/>
      <c r="C52" s="154" t="s">
        <v>193</v>
      </c>
      <c r="D52" s="154" t="s">
        <v>194</v>
      </c>
      <c r="E52" s="158" t="s">
        <v>193</v>
      </c>
      <c r="F52" s="158" t="s">
        <v>194</v>
      </c>
      <c r="G52" s="158"/>
      <c r="H52" s="158"/>
      <c r="I52" s="154" t="s">
        <v>193</v>
      </c>
      <c r="J52" s="155"/>
      <c r="K52" s="199"/>
      <c r="L52" s="154" t="s">
        <v>194</v>
      </c>
      <c r="M52" s="155"/>
      <c r="N52" s="199"/>
      <c r="O52" s="154" t="s">
        <v>193</v>
      </c>
      <c r="P52" s="155"/>
      <c r="Q52" s="199"/>
      <c r="R52" s="154" t="s">
        <v>194</v>
      </c>
      <c r="S52" s="155"/>
      <c r="T52" s="199"/>
      <c r="U52" s="154" t="s">
        <v>193</v>
      </c>
      <c r="V52" s="155"/>
      <c r="W52" s="199"/>
      <c r="X52" s="154" t="s">
        <v>194</v>
      </c>
      <c r="Y52" s="155"/>
      <c r="Z52" s="199"/>
      <c r="AA52" s="154" t="s">
        <v>193</v>
      </c>
      <c r="AB52" s="155"/>
      <c r="AC52" s="199"/>
      <c r="AD52" s="154" t="s">
        <v>194</v>
      </c>
      <c r="AE52" s="155"/>
      <c r="AF52" s="199"/>
      <c r="AG52" s="154" t="s">
        <v>193</v>
      </c>
      <c r="AH52" s="155"/>
      <c r="AI52" s="199"/>
      <c r="AJ52" s="154" t="s">
        <v>194</v>
      </c>
      <c r="AK52" s="199"/>
      <c r="AL52" s="158" t="s">
        <v>50</v>
      </c>
      <c r="AM52" s="158" t="s">
        <v>209</v>
      </c>
      <c r="AN52" s="150"/>
    </row>
    <row r="53" spans="1:40" ht="18" customHeight="1">
      <c r="A53" s="150"/>
      <c r="B53" s="158" t="s">
        <v>195</v>
      </c>
      <c r="C53" s="158">
        <f>COUNTIFS($B$11:$B$30,C$51,$C$11:$C$30,"A",$E$11:$E$30,"*")</f>
        <v>1</v>
      </c>
      <c r="D53" s="158">
        <f>COUNTIFS($B$11:$B$30,C$51,$C$11:$C$30,"B",$E$11:$E$30,"*")</f>
        <v>0</v>
      </c>
      <c r="E53" s="158">
        <f>COUNTIFS($B$11:$B$30,E$51,$C$11:$C$30,"A",$E$11:$E$30,"*")</f>
        <v>0</v>
      </c>
      <c r="F53" s="154">
        <f>COUNTIFS($B$11:$B$30,E$51,$C$11:$C$30,"B",$E$11:$E$30,"*")</f>
        <v>1</v>
      </c>
      <c r="G53" s="155"/>
      <c r="H53" s="199"/>
      <c r="I53" s="154">
        <f>COUNTIFS($B$11:$B$30,I$51,$C$11:$C$30,"A",$E$11:$E$30,"*")</f>
        <v>0</v>
      </c>
      <c r="J53" s="155"/>
      <c r="K53" s="199"/>
      <c r="L53" s="154">
        <f>COUNTIFS($B$11:$B$30,I$51,$C$11:$C$30,"B",$E$11:$E$30,"*")</f>
        <v>0</v>
      </c>
      <c r="M53" s="155"/>
      <c r="N53" s="199"/>
      <c r="O53" s="154">
        <f>COUNTIFS($B$11:$B$30,O$51,$C$11:$C$30,"A",$E$11:$E$30,"*")</f>
        <v>0</v>
      </c>
      <c r="P53" s="155"/>
      <c r="Q53" s="199"/>
      <c r="R53" s="154">
        <f>COUNTIFS($B$11:$B$30,O$51,$C$11:$C$30,"B",$E$11:$E$30,"*")</f>
        <v>0</v>
      </c>
      <c r="S53" s="155"/>
      <c r="T53" s="199"/>
      <c r="U53" s="154">
        <f>COUNTIFS($B$11:$B$30,U$51,$C$11:$C$30,"A",$E$11:$E$30,"*")</f>
        <v>0</v>
      </c>
      <c r="V53" s="155"/>
      <c r="W53" s="199"/>
      <c r="X53" s="154">
        <f>COUNTIFS($B$11:$B$30,U$51,$C$11:$C$30,"B",$E$11:$E$30,"*")</f>
        <v>0</v>
      </c>
      <c r="Y53" s="155"/>
      <c r="Z53" s="199"/>
      <c r="AA53" s="154">
        <f>COUNTIFS($B$11:$B$30,AA$51,$C$11:$C$30,"A",$E$11:$E$30,"*")</f>
        <v>0</v>
      </c>
      <c r="AB53" s="155"/>
      <c r="AC53" s="199"/>
      <c r="AD53" s="154">
        <f>COUNTIFS($B$11:$B$30,AA$51,$C$11:$C$30,"B",$E$11:$E$30,"*")</f>
        <v>0</v>
      </c>
      <c r="AE53" s="155"/>
      <c r="AF53" s="199"/>
      <c r="AG53" s="154">
        <f>COUNTIFS($B$11:$B$30,AG$51,$C$11:$C$30,"A",$E$11:$E$30,"*")</f>
        <v>0</v>
      </c>
      <c r="AH53" s="155"/>
      <c r="AI53" s="199"/>
      <c r="AJ53" s="154">
        <f>COUNTIFS($B$11:$B$30,AG$51,$C$11:$C$30,"B",$E$11:$E$30,"*")</f>
        <v>0</v>
      </c>
      <c r="AK53" s="199"/>
      <c r="AL53" s="158">
        <f>COUNTIFS($B$11:$B$30,AL$51,$C$11:$C$30,"A",$E$11:$E$30,"*")</f>
        <v>0</v>
      </c>
      <c r="AM53" s="158">
        <f>COUNTIFS($B$11:$B$30,AL$51,$C$11:$C$30,"B",$E$11:$E$30,"*")</f>
        <v>0</v>
      </c>
      <c r="AN53" s="150"/>
    </row>
    <row r="54" spans="1:40" ht="18" customHeight="1">
      <c r="A54" s="150"/>
      <c r="B54" s="165" t="s">
        <v>196</v>
      </c>
      <c r="C54" s="187"/>
      <c r="D54" s="187"/>
      <c r="E54" s="158">
        <f>COUNTIFS($B$11:$B$30,E$51,$C$11:$C$30,"C",$E$11:$E$30,"*")</f>
        <v>0</v>
      </c>
      <c r="F54" s="154">
        <f>COUNTIFS($B$11:$B$30,E$51,$C$11:$C$30,"D",$E$11:$E$30,"*")</f>
        <v>0</v>
      </c>
      <c r="G54" s="155"/>
      <c r="H54" s="199"/>
      <c r="I54" s="154">
        <f>COUNTIFS($B$11:$B$30,I$51,$C$11:$C$30,"C",$E$11:$E$30,"*")</f>
        <v>1</v>
      </c>
      <c r="J54" s="155"/>
      <c r="K54" s="199"/>
      <c r="L54" s="154">
        <f>COUNTIFS($B$11:$B$30,I$51,$C$11:$C$30,"D",$E$11:$E$30,"*")</f>
        <v>1</v>
      </c>
      <c r="M54" s="155"/>
      <c r="N54" s="199"/>
      <c r="O54" s="154">
        <f>COUNTIFS($B$11:$B$30,O$51,$C$11:$C$30,"C",$E$11:$E$30,"*")</f>
        <v>0</v>
      </c>
      <c r="P54" s="155"/>
      <c r="Q54" s="199"/>
      <c r="R54" s="154">
        <f>COUNTIFS($B$11:$B$30,O$51,$C$11:$C$30,"D",$E$11:$E$30,"*")</f>
        <v>0</v>
      </c>
      <c r="S54" s="155"/>
      <c r="T54" s="199"/>
      <c r="U54" s="154">
        <f>COUNTIFS($B$11:$B$30,U$51,$C$11:$C$30,"C",$E$11:$E$30,"*")</f>
        <v>0</v>
      </c>
      <c r="V54" s="155"/>
      <c r="W54" s="199"/>
      <c r="X54" s="154">
        <f>COUNTIFS($B$11:$B$30,U$51,$C$11:$C$30,"D",$E$11:$E$30,"*")</f>
        <v>0</v>
      </c>
      <c r="Y54" s="155"/>
      <c r="Z54" s="199"/>
      <c r="AA54" s="154">
        <f>COUNTIFS($B$11:$B$30,AA$51,$C$11:$C$30,"C",$E$11:$E$30,"*")</f>
        <v>0</v>
      </c>
      <c r="AB54" s="155"/>
      <c r="AC54" s="199"/>
      <c r="AD54" s="154">
        <f>COUNTIFS($B$11:$B$30,AA$51,$C$11:$C$30,"D",$E$11:$E$30,"*")</f>
        <v>0</v>
      </c>
      <c r="AE54" s="155"/>
      <c r="AF54" s="199"/>
      <c r="AG54" s="154">
        <f>COUNTIFS($B$11:$B$30,AG$51,$C$11:$C$30,"C",$E$11:$E$30,"*")</f>
        <v>0</v>
      </c>
      <c r="AH54" s="155"/>
      <c r="AI54" s="199"/>
      <c r="AJ54" s="154">
        <f>COUNTIFS($B$11:$B$30,AG$51,$C$11:$C$30,"D",$E$11:$E$30,"*")</f>
        <v>0</v>
      </c>
      <c r="AK54" s="199"/>
      <c r="AL54" s="158">
        <f>COUNTIFS($B$11:$B$30,AL$51,$C$11:$C$30,"C",$E$11:$E$30,"*")</f>
        <v>0</v>
      </c>
      <c r="AM54" s="158">
        <f>COUNTIFS($B$11:$B$30,AL$51,$C$11:$C$30,"D",$E$11:$E$30,"*")</f>
        <v>0</v>
      </c>
      <c r="AN54" s="150"/>
    </row>
    <row r="55" spans="1:40" ht="24.95" customHeight="1">
      <c r="A55" s="150"/>
      <c r="B55" s="165" t="s">
        <v>197</v>
      </c>
      <c r="C55" s="188"/>
      <c r="D55" s="197"/>
      <c r="E55" s="186" t="str">
        <f>IF($AK$3="４週",SUMIFS($AK$11:$AK$30,$B$11:$B$30,E51)/4/$AH$5,IF($AK$3="歴月",SUMIFS($AK$11:$AK$30,$B$11:$B$30,E51)/$AL$5,"記載する期間を選択してください"))</f>
        <v>記載する期間を選択してください</v>
      </c>
      <c r="F55" s="196"/>
      <c r="G55" s="196"/>
      <c r="H55" s="208"/>
      <c r="I55" s="186" t="str">
        <f>IF($AK$3="４週",SUMIFS($AK$11:$AK$30,$B$11:$B$30,I51)/4/$AH$5,IF($AK$3="歴月",SUMIFS($AK$11:$AK$30,$B$11:$B$30,I51)/$AL$5,"記載する期間を選択してください"))</f>
        <v>記載する期間を選択してください</v>
      </c>
      <c r="J55" s="196"/>
      <c r="K55" s="196"/>
      <c r="L55" s="196"/>
      <c r="M55" s="196"/>
      <c r="N55" s="208"/>
      <c r="O55" s="186" t="str">
        <f>IF($AK$3="４週",SUMIFS($AK$11:$AK$30,$B$11:$B$30,O51)/4/$AH$5,IF($AK$3="歴月",SUMIFS($AK$11:$AK$30,$B$11:$B$30,O51)/$AL$5,"記載する期間を選択してください"))</f>
        <v>記載する期間を選択してください</v>
      </c>
      <c r="P55" s="196"/>
      <c r="Q55" s="196"/>
      <c r="R55" s="196"/>
      <c r="S55" s="196"/>
      <c r="T55" s="208"/>
      <c r="U55" s="186" t="str">
        <f>IF($AK$3="４週",SUMIFS($AK$11:$AK$30,$B$11:$B$30,U51)/4/$AH$5,IF($AK$3="歴月",SUMIFS($AK$11:$AK$30,$B$11:$B$30,U51)/$AL$5,"記載する期間を選択してください"))</f>
        <v>記載する期間を選択してください</v>
      </c>
      <c r="V55" s="196"/>
      <c r="W55" s="196"/>
      <c r="X55" s="196"/>
      <c r="Y55" s="196"/>
      <c r="Z55" s="208"/>
      <c r="AA55" s="186" t="str">
        <f>IF($AK$3="４週",SUMIFS($AK$11:$AK$30,$B$11:$B$30,AA51)/4/$AH$5,IF($AK$3="歴月",SUMIFS($AK$11:$AK$30,$B$11:$B$30,AA51)/$AL$5,"記載する期間を選択してください"))</f>
        <v>記載する期間を選択してください</v>
      </c>
      <c r="AB55" s="196"/>
      <c r="AC55" s="196"/>
      <c r="AD55" s="196"/>
      <c r="AE55" s="196"/>
      <c r="AF55" s="208"/>
      <c r="AG55" s="186" t="str">
        <f>IF($AK$3="４週",SUMIFS($AK$11:$AK$30,$B$11:$B$30,AG51)/4/$AH$5,IF($AK$3="歴月",SUMIFS($AK$11:$AK$30,$B$11:$B$30,AG51)/$AL$5,"記載する期間を選択してください"))</f>
        <v>記載する期間を選択してください</v>
      </c>
      <c r="AH55" s="196"/>
      <c r="AI55" s="196"/>
      <c r="AJ55" s="196"/>
      <c r="AK55" s="208"/>
      <c r="AL55" s="186" t="str">
        <f>IF($AK$3="４週",SUMIFS($AK$11:$AK$30,$B$11:$B$30,AL51)/4/$AH$5,IF($AK$3="歴月",SUMIFS($AK$11:$AK$30,$B$11:$B$30,AL51)/$AL$5,"記載する期間を選択してください"))</f>
        <v>記載する期間を選択してください</v>
      </c>
      <c r="AM55" s="208"/>
      <c r="AN55" s="150"/>
    </row>
    <row r="56" spans="1:40" ht="5.0999999999999996" customHeight="1">
      <c r="A56" s="150"/>
      <c r="B56" s="145"/>
      <c r="C56" s="189">
        <v>2</v>
      </c>
      <c r="D56" s="189"/>
      <c r="E56" s="189">
        <v>3</v>
      </c>
      <c r="F56" s="189"/>
      <c r="G56" s="189"/>
      <c r="H56" s="189"/>
      <c r="I56" s="189">
        <v>4</v>
      </c>
      <c r="J56" s="189"/>
      <c r="K56" s="189"/>
      <c r="L56" s="189"/>
      <c r="M56" s="189"/>
      <c r="N56" s="189"/>
      <c r="O56" s="189">
        <v>5</v>
      </c>
      <c r="P56" s="189"/>
      <c r="Q56" s="189"/>
      <c r="R56" s="189"/>
      <c r="S56" s="189"/>
      <c r="T56" s="189"/>
      <c r="U56" s="189">
        <v>6</v>
      </c>
      <c r="V56" s="189"/>
      <c r="W56" s="189"/>
      <c r="X56" s="189"/>
      <c r="Y56" s="189"/>
      <c r="Z56" s="189"/>
      <c r="AA56" s="189">
        <v>7</v>
      </c>
      <c r="AB56" s="189"/>
      <c r="AC56" s="189"/>
      <c r="AD56" s="189"/>
      <c r="AE56" s="189"/>
      <c r="AF56" s="189"/>
      <c r="AG56" s="189">
        <v>8</v>
      </c>
      <c r="AH56" s="189"/>
      <c r="AI56" s="189"/>
      <c r="AJ56" s="189"/>
      <c r="AK56" s="189"/>
      <c r="AL56" s="189">
        <v>9</v>
      </c>
      <c r="AM56" s="166"/>
      <c r="AN56" s="150"/>
    </row>
    <row r="57" spans="1:40" ht="15" customHeight="1">
      <c r="A57" s="148" t="s">
        <v>145</v>
      </c>
      <c r="B57" s="175"/>
      <c r="C57" s="175"/>
      <c r="D57" s="175"/>
      <c r="E57" s="175"/>
      <c r="F57" s="205"/>
      <c r="G57" s="175"/>
      <c r="H57" s="189"/>
      <c r="I57" s="189"/>
      <c r="J57" s="189"/>
      <c r="K57" s="189"/>
      <c r="L57" s="189"/>
      <c r="M57" s="189"/>
      <c r="N57" s="189"/>
      <c r="O57" s="189"/>
      <c r="P57" s="189"/>
      <c r="Q57" s="189"/>
      <c r="R57" s="189">
        <v>6</v>
      </c>
      <c r="S57" s="189"/>
      <c r="T57" s="189"/>
      <c r="U57" s="189"/>
      <c r="V57" s="189"/>
      <c r="W57" s="189"/>
      <c r="X57" s="189">
        <v>7</v>
      </c>
      <c r="Y57" s="189"/>
      <c r="Z57" s="189"/>
      <c r="AA57" s="189"/>
      <c r="AB57" s="189"/>
      <c r="AC57" s="189"/>
      <c r="AD57" s="189">
        <v>8</v>
      </c>
      <c r="AE57" s="189"/>
      <c r="AF57" s="189"/>
      <c r="AG57" s="217"/>
      <c r="AH57" s="217"/>
      <c r="AI57" s="217"/>
      <c r="AJ57" s="217">
        <v>9</v>
      </c>
      <c r="AK57" s="189"/>
      <c r="AL57" s="189"/>
      <c r="AM57" s="150"/>
    </row>
    <row r="58" spans="1:40" s="148" customFormat="1" ht="15" customHeight="1">
      <c r="A58" s="148" t="s">
        <v>48</v>
      </c>
      <c r="B58" s="164"/>
      <c r="C58" s="164"/>
      <c r="D58" s="164"/>
      <c r="E58" s="164"/>
      <c r="F58" s="164"/>
      <c r="G58" s="164"/>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row>
    <row r="59" spans="1:40" s="148" customFormat="1" ht="15" customHeight="1">
      <c r="A59" s="148" t="s">
        <v>146</v>
      </c>
      <c r="B59" s="164"/>
      <c r="C59" s="164"/>
      <c r="D59" s="164"/>
      <c r="E59" s="164"/>
      <c r="F59" s="164"/>
      <c r="G59" s="164"/>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row>
    <row r="60" spans="1:40" s="148" customFormat="1" ht="15" customHeight="1">
      <c r="A60" s="148" t="s">
        <v>37</v>
      </c>
      <c r="B60" s="164"/>
      <c r="C60" s="164"/>
      <c r="D60" s="164"/>
      <c r="E60" s="164"/>
      <c r="F60" s="164"/>
      <c r="G60" s="164"/>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row>
    <row r="61" spans="1:40" s="148" customFormat="1" ht="15" customHeight="1">
      <c r="A61" s="148" t="s">
        <v>147</v>
      </c>
      <c r="B61" s="164"/>
      <c r="C61" s="164"/>
      <c r="D61" s="164"/>
      <c r="E61" s="164"/>
      <c r="F61" s="164"/>
      <c r="G61" s="164"/>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row>
    <row r="62" spans="1:40" ht="15" customHeight="1">
      <c r="A62" s="148" t="s">
        <v>148</v>
      </c>
      <c r="B62" s="176"/>
      <c r="C62" s="148"/>
      <c r="D62" s="148"/>
      <c r="E62" s="148"/>
      <c r="F62" s="148"/>
      <c r="G62" s="148"/>
    </row>
    <row r="63" spans="1:40" ht="15" customHeight="1">
      <c r="A63" s="148" t="s">
        <v>149</v>
      </c>
      <c r="B63" s="176"/>
      <c r="C63" s="148"/>
      <c r="D63" s="148"/>
      <c r="E63" s="148"/>
      <c r="F63" s="148"/>
      <c r="G63" s="148"/>
    </row>
    <row r="64" spans="1:40" ht="15" customHeight="1">
      <c r="A64" s="148"/>
      <c r="B64" s="158" t="s">
        <v>150</v>
      </c>
      <c r="C64" s="158" t="s">
        <v>151</v>
      </c>
      <c r="D64" s="158"/>
      <c r="E64" s="158"/>
      <c r="F64" s="148"/>
      <c r="G64" s="148"/>
    </row>
    <row r="65" spans="1:7" ht="15" customHeight="1">
      <c r="A65" s="148"/>
      <c r="B65" s="177" t="s">
        <v>153</v>
      </c>
      <c r="C65" s="190" t="s">
        <v>154</v>
      </c>
      <c r="D65" s="190"/>
      <c r="E65" s="190"/>
      <c r="F65" s="148"/>
      <c r="G65" s="148"/>
    </row>
    <row r="66" spans="1:7" ht="15" customHeight="1">
      <c r="A66" s="148"/>
      <c r="B66" s="177" t="s">
        <v>155</v>
      </c>
      <c r="C66" s="190" t="s">
        <v>156</v>
      </c>
      <c r="D66" s="190"/>
      <c r="E66" s="190"/>
      <c r="F66" s="148"/>
      <c r="G66" s="148"/>
    </row>
    <row r="67" spans="1:7" ht="15" customHeight="1">
      <c r="A67" s="148"/>
      <c r="B67" s="177" t="s">
        <v>157</v>
      </c>
      <c r="C67" s="190" t="s">
        <v>158</v>
      </c>
      <c r="D67" s="190"/>
      <c r="E67" s="190"/>
      <c r="F67" s="148"/>
      <c r="G67" s="148"/>
    </row>
    <row r="68" spans="1:7" ht="15" customHeight="1">
      <c r="A68" s="148"/>
      <c r="B68" s="177" t="s">
        <v>160</v>
      </c>
      <c r="C68" s="190" t="s">
        <v>161</v>
      </c>
      <c r="D68" s="190"/>
      <c r="E68" s="190"/>
      <c r="F68" s="148"/>
      <c r="G68" s="148"/>
    </row>
    <row r="69" spans="1:7" ht="15" customHeight="1">
      <c r="A69" s="148"/>
      <c r="B69" s="148" t="s">
        <v>162</v>
      </c>
      <c r="C69" s="148"/>
      <c r="D69" s="148"/>
      <c r="E69" s="148"/>
      <c r="F69" s="148"/>
      <c r="G69" s="148"/>
    </row>
    <row r="70" spans="1:7" ht="15" customHeight="1">
      <c r="A70" s="148"/>
      <c r="B70" s="148" t="s">
        <v>26</v>
      </c>
      <c r="C70" s="148"/>
      <c r="D70" s="148"/>
      <c r="E70" s="148"/>
      <c r="F70" s="148"/>
      <c r="G70" s="148"/>
    </row>
    <row r="71" spans="1:7" ht="15" customHeight="1">
      <c r="A71" s="148"/>
      <c r="B71" s="148" t="s">
        <v>163</v>
      </c>
      <c r="C71" s="148"/>
      <c r="D71" s="148"/>
      <c r="E71" s="148"/>
      <c r="F71" s="148"/>
      <c r="G71" s="148"/>
    </row>
    <row r="72" spans="1:7" ht="15" customHeight="1">
      <c r="A72" s="148" t="s">
        <v>164</v>
      </c>
      <c r="B72" s="176"/>
      <c r="C72" s="148"/>
      <c r="D72" s="148"/>
      <c r="E72" s="148"/>
      <c r="F72" s="148"/>
      <c r="G72" s="148"/>
    </row>
    <row r="73" spans="1:7" ht="15" customHeight="1">
      <c r="A73" s="148" t="s">
        <v>216</v>
      </c>
      <c r="B73" s="176"/>
      <c r="C73" s="148"/>
      <c r="D73" s="148"/>
      <c r="E73" s="148"/>
      <c r="F73" s="148"/>
      <c r="G73" s="148"/>
    </row>
    <row r="74" spans="1:7" ht="15" customHeight="1">
      <c r="A74" s="148" t="s">
        <v>165</v>
      </c>
      <c r="B74" s="176"/>
      <c r="C74" s="148"/>
      <c r="D74" s="148"/>
      <c r="E74" s="148"/>
      <c r="F74" s="148"/>
      <c r="G74" s="148"/>
    </row>
    <row r="75" spans="1:7" ht="15" customHeight="1">
      <c r="A75" s="148" t="s">
        <v>166</v>
      </c>
      <c r="B75" s="176"/>
      <c r="C75" s="148"/>
      <c r="D75" s="148"/>
      <c r="E75" s="148"/>
      <c r="F75" s="148"/>
      <c r="G75" s="148"/>
    </row>
    <row r="76" spans="1:7" ht="15" customHeight="1">
      <c r="A76" s="148" t="s">
        <v>167</v>
      </c>
      <c r="B76" s="176"/>
      <c r="C76" s="148"/>
      <c r="D76" s="148"/>
      <c r="E76" s="148"/>
      <c r="F76" s="148"/>
      <c r="G76" s="148"/>
    </row>
    <row r="77" spans="1:7" ht="15" customHeight="1">
      <c r="A77" s="148" t="s">
        <v>168</v>
      </c>
      <c r="B77" s="176"/>
      <c r="C77" s="148"/>
      <c r="D77" s="148"/>
      <c r="E77" s="148"/>
      <c r="F77" s="148"/>
      <c r="G77" s="148"/>
    </row>
    <row r="78" spans="1:7" ht="15" customHeight="1">
      <c r="A78" s="148"/>
      <c r="B78" s="148" t="s">
        <v>89</v>
      </c>
      <c r="C78" s="148"/>
      <c r="D78" s="148"/>
      <c r="E78" s="148"/>
      <c r="F78" s="148"/>
      <c r="G78" s="148"/>
    </row>
    <row r="79" spans="1:7" ht="15" customHeight="1">
      <c r="A79" s="148"/>
      <c r="B79" s="148" t="s">
        <v>169</v>
      </c>
      <c r="C79" s="148"/>
      <c r="D79" s="148"/>
      <c r="E79" s="148"/>
      <c r="F79" s="148"/>
      <c r="G79" s="148"/>
    </row>
    <row r="80" spans="1:7" ht="15" customHeight="1">
      <c r="A80" s="148" t="s">
        <v>116</v>
      </c>
      <c r="B80" s="176"/>
      <c r="C80" s="148"/>
      <c r="D80" s="148"/>
      <c r="E80" s="148"/>
      <c r="F80" s="148"/>
      <c r="G80" s="148"/>
    </row>
    <row r="81" spans="1:7" ht="15" customHeight="1">
      <c r="A81" s="148" t="s">
        <v>171</v>
      </c>
      <c r="B81" s="176"/>
      <c r="C81" s="148"/>
      <c r="D81" s="148"/>
      <c r="E81" s="148"/>
      <c r="F81" s="148"/>
      <c r="G81" s="148"/>
    </row>
    <row r="82" spans="1:7" ht="15" customHeight="1">
      <c r="A82" s="148" t="s">
        <v>172</v>
      </c>
      <c r="B82" s="176"/>
      <c r="C82" s="148"/>
      <c r="D82" s="148"/>
      <c r="E82" s="148"/>
      <c r="F82" s="148"/>
      <c r="G82" s="148"/>
    </row>
    <row r="83" spans="1:7" ht="15" customHeight="1">
      <c r="A83" s="148" t="s">
        <v>173</v>
      </c>
      <c r="B83" s="176"/>
      <c r="C83" s="148"/>
      <c r="D83" s="148"/>
      <c r="E83" s="148"/>
      <c r="F83" s="148"/>
      <c r="G83" s="148"/>
    </row>
    <row r="84" spans="1:7" ht="15" customHeight="1">
      <c r="A84" s="148" t="s">
        <v>175</v>
      </c>
      <c r="B84" s="176"/>
      <c r="C84" s="148"/>
      <c r="D84" s="148"/>
      <c r="E84" s="148"/>
      <c r="F84" s="148"/>
      <c r="G84" s="148"/>
    </row>
    <row r="85" spans="1:7" ht="15" customHeight="1">
      <c r="A85" s="148" t="s">
        <v>55</v>
      </c>
      <c r="B85" s="176"/>
      <c r="C85" s="148"/>
      <c r="D85" s="148"/>
      <c r="E85" s="148"/>
      <c r="F85" s="148"/>
      <c r="G85" s="148"/>
    </row>
    <row r="86" spans="1:7" ht="15" customHeight="1">
      <c r="A86" s="148" t="s">
        <v>177</v>
      </c>
      <c r="B86" s="176"/>
      <c r="C86" s="148"/>
      <c r="D86" s="148"/>
      <c r="E86" s="148"/>
      <c r="F86" s="148"/>
      <c r="G86" s="148"/>
    </row>
    <row r="87" spans="1:7" ht="15" customHeight="1">
      <c r="A87" s="148" t="s">
        <v>178</v>
      </c>
      <c r="B87" s="176"/>
      <c r="C87" s="148"/>
      <c r="D87" s="148"/>
      <c r="E87" s="148"/>
      <c r="F87" s="148"/>
      <c r="G87" s="148"/>
    </row>
  </sheetData>
  <mergeCells count="210">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7:B47"/>
    <mergeCell ref="C47:D47"/>
    <mergeCell ref="E47:H47"/>
    <mergeCell ref="A48:B48"/>
    <mergeCell ref="C48:D48"/>
    <mergeCell ref="E48:H48"/>
    <mergeCell ref="C51:D51"/>
    <mergeCell ref="E51:H51"/>
    <mergeCell ref="I51:N51"/>
    <mergeCell ref="O51:T51"/>
    <mergeCell ref="U51:Z51"/>
    <mergeCell ref="AA51:AF51"/>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F53:H53"/>
    <mergeCell ref="I53:K53"/>
    <mergeCell ref="L53:N53"/>
    <mergeCell ref="O53:Q53"/>
    <mergeCell ref="R53:T53"/>
    <mergeCell ref="U53:W53"/>
    <mergeCell ref="X53:Z53"/>
    <mergeCell ref="AA53:AC53"/>
    <mergeCell ref="AD53:AF53"/>
    <mergeCell ref="AG53:AI53"/>
    <mergeCell ref="AJ53:AK53"/>
    <mergeCell ref="F54:H54"/>
    <mergeCell ref="I54:K54"/>
    <mergeCell ref="L54:N54"/>
    <mergeCell ref="O54:Q54"/>
    <mergeCell ref="R54:T54"/>
    <mergeCell ref="U54:W54"/>
    <mergeCell ref="X54:Z54"/>
    <mergeCell ref="AA54:AC54"/>
    <mergeCell ref="AD54:AF54"/>
    <mergeCell ref="AG54:AI54"/>
    <mergeCell ref="AJ54:AK54"/>
    <mergeCell ref="C55:D55"/>
    <mergeCell ref="E55:H55"/>
    <mergeCell ref="I55:N55"/>
    <mergeCell ref="O55:T55"/>
    <mergeCell ref="U55:Z55"/>
    <mergeCell ref="AA55:AF55"/>
    <mergeCell ref="AG55:AK55"/>
    <mergeCell ref="AL55:AM55"/>
    <mergeCell ref="C64:E64"/>
    <mergeCell ref="C65:E65"/>
    <mergeCell ref="C66:E66"/>
    <mergeCell ref="C67:E67"/>
    <mergeCell ref="C68:E68"/>
    <mergeCell ref="A7:A10"/>
    <mergeCell ref="B7:B8"/>
    <mergeCell ref="C7:C10"/>
    <mergeCell ref="D7:D10"/>
    <mergeCell ref="E7:E10"/>
    <mergeCell ref="AK7:AK10"/>
    <mergeCell ref="AL7:AL10"/>
    <mergeCell ref="AM7:AN10"/>
    <mergeCell ref="B9:B10"/>
    <mergeCell ref="AM31:AN32"/>
  </mergeCells>
  <phoneticPr fontId="4"/>
  <dataValidations count="7">
    <dataValidation type="list" allowBlank="1" showDropDown="0" showInputMessage="1" showErrorMessage="1" sqref="C11:C30">
      <formula1>"A,B,C,D"</formula1>
    </dataValidation>
    <dataValidation operator="greaterThanOrEqual" allowBlank="1" showDropDown="0" showInputMessage="1" showErrorMessage="1" sqref="I45:I46 I49 L45:L46 L49 AL37:AL43 AJ37:AJ44"/>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type="whole" operator="greaterThanOrEqual" allowBlank="1" showDropDown="0" showInputMessage="1" showErrorMessage="1" sqref="AG37:AG44 I37:I44 AD37:AD44 AA37:AA44 X37:X44 U37:U44 R37:R44 O37:O44 L37:L44 D37:F44">
      <formula1>0</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usePrinterDefaults="1" r:id="rId1"/>
  <headerFooter alignWithMargins="0">
    <oddHeader>&amp;L&amp;"ＭＳ ゴシック,標準"&amp;10（参考様式）</oddHeader>
  </headerFooter>
  <rowBreaks count="2" manualBreakCount="2">
    <brk id="34" max="39" man="1"/>
    <brk id="7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1"/>
  <dimension ref="A1:AQ90"/>
  <sheetViews>
    <sheetView showGridLines="0" view="pageBreakPreview" zoomScaleSheetLayoutView="100" workbookViewId="0">
      <selection activeCell="F17" sqref="F11:AJ17"/>
    </sheetView>
  </sheetViews>
  <sheetFormatPr defaultColWidth="8.25" defaultRowHeight="21" customHeight="1"/>
  <cols>
    <col min="1" max="1" width="2.625" style="145" customWidth="1"/>
    <col min="2" max="2" width="14.8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4.95" customHeight="1">
      <c r="A1" s="149" t="s">
        <v>35</v>
      </c>
      <c r="C1" s="178"/>
      <c r="D1" s="178"/>
      <c r="E1" s="178"/>
      <c r="F1" s="178"/>
      <c r="G1" s="178"/>
      <c r="H1" s="178"/>
      <c r="I1" s="178"/>
      <c r="J1" s="178"/>
      <c r="K1" s="178"/>
      <c r="L1" s="178"/>
      <c r="M1" s="178"/>
      <c r="N1" s="178"/>
      <c r="O1" s="178"/>
      <c r="P1" s="178"/>
      <c r="Q1" s="178"/>
      <c r="R1" s="178"/>
      <c r="S1" s="178"/>
      <c r="T1" s="178"/>
      <c r="U1" s="178"/>
      <c r="V1" s="178"/>
      <c r="W1" s="178"/>
      <c r="X1" s="157"/>
      <c r="Y1" s="157"/>
      <c r="Z1" s="150"/>
      <c r="AA1" s="150"/>
      <c r="AB1" s="150"/>
      <c r="AC1" s="150"/>
      <c r="AD1" s="215"/>
      <c r="AE1" s="215"/>
      <c r="AF1" s="215"/>
      <c r="AG1" s="215"/>
      <c r="AH1" s="215"/>
      <c r="AI1" s="214" t="s">
        <v>119</v>
      </c>
      <c r="AJ1" s="214"/>
      <c r="AK1" s="219" t="s">
        <v>232</v>
      </c>
      <c r="AL1" s="219"/>
      <c r="AM1" s="219"/>
      <c r="AN1" s="219"/>
    </row>
    <row r="2" spans="1:40" ht="18" customHeight="1">
      <c r="A2" s="150"/>
      <c r="B2" s="166"/>
      <c r="C2" s="166"/>
      <c r="D2" s="166"/>
      <c r="E2" s="166"/>
      <c r="F2" s="166"/>
      <c r="G2" s="166"/>
      <c r="H2" s="166"/>
      <c r="I2" s="166"/>
      <c r="J2" s="166"/>
      <c r="K2" s="166"/>
      <c r="L2" s="166"/>
      <c r="M2" s="210">
        <v>2024</v>
      </c>
      <c r="N2" s="210"/>
      <c r="O2" s="210"/>
      <c r="P2" s="210"/>
      <c r="Q2" s="212" t="s">
        <v>122</v>
      </c>
      <c r="R2" s="212"/>
      <c r="S2" s="210">
        <v>5</v>
      </c>
      <c r="T2" s="210"/>
      <c r="U2" s="212" t="s">
        <v>123</v>
      </c>
      <c r="V2" s="212"/>
      <c r="W2" s="166"/>
      <c r="X2" s="166"/>
      <c r="Y2" s="166"/>
      <c r="Z2" s="150"/>
      <c r="AA2" s="150"/>
      <c r="AC2" s="214"/>
      <c r="AD2" s="166"/>
      <c r="AE2" s="166"/>
      <c r="AF2" s="166"/>
      <c r="AG2" s="166"/>
      <c r="AH2" s="166"/>
      <c r="AI2" s="214" t="s">
        <v>124</v>
      </c>
      <c r="AJ2" s="214"/>
      <c r="AK2" s="220"/>
      <c r="AL2" s="220"/>
      <c r="AM2" s="220"/>
      <c r="AN2" s="220"/>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13"/>
      <c r="Z3" s="213"/>
      <c r="AA3" s="213"/>
      <c r="AB3" s="150"/>
      <c r="AC3" s="213"/>
      <c r="AD3" s="213"/>
      <c r="AE3" s="213"/>
      <c r="AF3" s="213"/>
      <c r="AG3" s="213"/>
      <c r="AH3" s="213"/>
      <c r="AI3" s="216" t="s">
        <v>125</v>
      </c>
      <c r="AJ3" s="214"/>
      <c r="AK3" s="221" t="s">
        <v>181</v>
      </c>
      <c r="AL3" s="221"/>
      <c r="AM3" s="221"/>
      <c r="AN3" s="221"/>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13"/>
      <c r="Z4" s="213"/>
      <c r="AA4" s="213"/>
      <c r="AB4" s="150"/>
      <c r="AC4" s="213"/>
      <c r="AD4" s="213"/>
      <c r="AE4" s="213"/>
      <c r="AF4" s="213"/>
      <c r="AG4" s="213"/>
      <c r="AH4" s="213"/>
      <c r="AI4" s="216" t="s">
        <v>126</v>
      </c>
      <c r="AJ4" s="214"/>
      <c r="AK4" s="221"/>
      <c r="AL4" s="221"/>
      <c r="AM4" s="221"/>
      <c r="AN4" s="221"/>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13"/>
      <c r="Z5" s="213"/>
      <c r="AA5" s="213"/>
      <c r="AB5" s="150"/>
      <c r="AC5" s="213"/>
      <c r="AD5" s="213"/>
      <c r="AE5" s="213"/>
      <c r="AF5" s="213"/>
      <c r="AG5" s="216" t="s">
        <v>127</v>
      </c>
      <c r="AH5" s="218">
        <v>40</v>
      </c>
      <c r="AI5" s="218"/>
      <c r="AJ5" s="218"/>
      <c r="AK5" s="213" t="s">
        <v>128</v>
      </c>
      <c r="AL5" s="223">
        <v>160</v>
      </c>
      <c r="AM5" s="213" t="s">
        <v>129</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66"/>
      <c r="Y6" s="166"/>
      <c r="Z6" s="166"/>
      <c r="AA6" s="166"/>
      <c r="AB6" s="166"/>
      <c r="AC6" s="166"/>
      <c r="AD6" s="166"/>
      <c r="AE6" s="166"/>
      <c r="AF6" s="166"/>
      <c r="AG6" s="166"/>
      <c r="AH6" s="166"/>
      <c r="AI6" s="166"/>
      <c r="AJ6" s="166"/>
      <c r="AK6" s="166"/>
      <c r="AL6" s="166"/>
      <c r="AM6" s="150"/>
      <c r="AN6" s="150"/>
    </row>
    <row r="7" spans="1:40" ht="15" customHeight="1">
      <c r="A7" s="230" t="s">
        <v>130</v>
      </c>
      <c r="B7" s="167" t="s">
        <v>114</v>
      </c>
      <c r="C7" s="238" t="s">
        <v>131</v>
      </c>
      <c r="D7" s="158" t="s">
        <v>133</v>
      </c>
      <c r="E7" s="154" t="s">
        <v>134</v>
      </c>
      <c r="F7" s="200" t="s">
        <v>136</v>
      </c>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8" t="s">
        <v>137</v>
      </c>
      <c r="AL7" s="165" t="s">
        <v>138</v>
      </c>
      <c r="AM7" s="228" t="s">
        <v>2</v>
      </c>
      <c r="AN7" s="228"/>
    </row>
    <row r="8" spans="1:40" ht="15" customHeight="1">
      <c r="A8" s="230"/>
      <c r="B8" s="168"/>
      <c r="C8" s="239"/>
      <c r="D8" s="158"/>
      <c r="E8" s="154"/>
      <c r="F8" s="158" t="s">
        <v>139</v>
      </c>
      <c r="G8" s="158"/>
      <c r="H8" s="158"/>
      <c r="I8" s="158"/>
      <c r="J8" s="158"/>
      <c r="K8" s="158"/>
      <c r="L8" s="158"/>
      <c r="M8" s="158" t="s">
        <v>140</v>
      </c>
      <c r="N8" s="158"/>
      <c r="O8" s="158"/>
      <c r="P8" s="158"/>
      <c r="Q8" s="158"/>
      <c r="R8" s="158"/>
      <c r="S8" s="158"/>
      <c r="T8" s="158" t="s">
        <v>141</v>
      </c>
      <c r="U8" s="158"/>
      <c r="V8" s="158"/>
      <c r="W8" s="158"/>
      <c r="X8" s="158"/>
      <c r="Y8" s="158"/>
      <c r="Z8" s="158"/>
      <c r="AA8" s="158" t="s">
        <v>142</v>
      </c>
      <c r="AB8" s="158"/>
      <c r="AC8" s="158"/>
      <c r="AD8" s="158"/>
      <c r="AE8" s="158"/>
      <c r="AF8" s="158"/>
      <c r="AG8" s="158"/>
      <c r="AH8" s="158" t="s">
        <v>143</v>
      </c>
      <c r="AI8" s="158"/>
      <c r="AJ8" s="158"/>
      <c r="AK8" s="208"/>
      <c r="AL8" s="165"/>
      <c r="AM8" s="228"/>
      <c r="AN8" s="228"/>
    </row>
    <row r="9" spans="1:40" ht="15" customHeight="1">
      <c r="A9" s="230"/>
      <c r="B9" s="169" t="s">
        <v>182</v>
      </c>
      <c r="C9" s="239"/>
      <c r="D9" s="158"/>
      <c r="E9" s="154"/>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208"/>
      <c r="AL9" s="165"/>
      <c r="AM9" s="228"/>
      <c r="AN9" s="228"/>
    </row>
    <row r="10" spans="1:40" ht="15" customHeight="1">
      <c r="A10" s="230"/>
      <c r="B10" s="170"/>
      <c r="C10" s="240"/>
      <c r="D10" s="158"/>
      <c r="E10" s="154"/>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208"/>
      <c r="AL10" s="165"/>
      <c r="AM10" s="228"/>
      <c r="AN10" s="228"/>
    </row>
    <row r="11" spans="1:40" ht="18" customHeight="1">
      <c r="A11" s="153">
        <v>1</v>
      </c>
      <c r="B11" s="171" t="s">
        <v>183</v>
      </c>
      <c r="C11" s="182" t="s">
        <v>153</v>
      </c>
      <c r="D11" s="191"/>
      <c r="E11" s="198" t="s">
        <v>153</v>
      </c>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222">
        <f t="shared" ref="AK11:AK31" si="0">+SUM(F11:AJ11)</f>
        <v>0</v>
      </c>
      <c r="AL11" s="224">
        <f t="shared" ref="AL11:AL31" si="1">IF($AK$3="４週",AK11/4,AK11/(DAY(EOMONTH($F$9,0))/7))</f>
        <v>0</v>
      </c>
      <c r="AM11" s="229"/>
      <c r="AN11" s="229"/>
    </row>
    <row r="12" spans="1:40" ht="18" customHeight="1">
      <c r="A12" s="153">
        <v>2</v>
      </c>
      <c r="B12" s="171" t="s">
        <v>201</v>
      </c>
      <c r="C12" s="182" t="s">
        <v>155</v>
      </c>
      <c r="D12" s="191"/>
      <c r="E12" s="198" t="s">
        <v>155</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22">
        <f t="shared" si="0"/>
        <v>0</v>
      </c>
      <c r="AL12" s="224">
        <f t="shared" si="1"/>
        <v>0</v>
      </c>
      <c r="AM12" s="229"/>
      <c r="AN12" s="229"/>
    </row>
    <row r="13" spans="1:40" ht="18" customHeight="1">
      <c r="A13" s="153">
        <v>3</v>
      </c>
      <c r="B13" s="171" t="s">
        <v>227</v>
      </c>
      <c r="C13" s="182" t="s">
        <v>157</v>
      </c>
      <c r="D13" s="191"/>
      <c r="E13" s="198" t="s">
        <v>157</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222">
        <f t="shared" si="0"/>
        <v>0</v>
      </c>
      <c r="AL13" s="224">
        <f t="shared" si="1"/>
        <v>0</v>
      </c>
      <c r="AM13" s="229"/>
      <c r="AN13" s="229"/>
    </row>
    <row r="14" spans="1:40" ht="18" customHeight="1">
      <c r="A14" s="153">
        <v>4</v>
      </c>
      <c r="B14" s="171" t="s">
        <v>227</v>
      </c>
      <c r="C14" s="182" t="s">
        <v>160</v>
      </c>
      <c r="D14" s="191"/>
      <c r="E14" s="198" t="s">
        <v>160</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222">
        <f t="shared" si="0"/>
        <v>0</v>
      </c>
      <c r="AL14" s="224">
        <f t="shared" si="1"/>
        <v>0</v>
      </c>
      <c r="AM14" s="229"/>
      <c r="AN14" s="229"/>
    </row>
    <row r="15" spans="1:40" ht="18" customHeight="1">
      <c r="A15" s="153">
        <v>5</v>
      </c>
      <c r="B15" s="171"/>
      <c r="C15" s="182"/>
      <c r="D15" s="191"/>
      <c r="E15" s="198"/>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222">
        <f t="shared" si="0"/>
        <v>0</v>
      </c>
      <c r="AL15" s="224">
        <f t="shared" si="1"/>
        <v>0</v>
      </c>
      <c r="AM15" s="229"/>
      <c r="AN15" s="229"/>
    </row>
    <row r="16" spans="1:40" ht="18" customHeight="1">
      <c r="A16" s="153">
        <v>6</v>
      </c>
      <c r="B16" s="171"/>
      <c r="C16" s="182"/>
      <c r="D16" s="191"/>
      <c r="E16" s="198"/>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222">
        <f t="shared" si="0"/>
        <v>0</v>
      </c>
      <c r="AL16" s="224">
        <f t="shared" si="1"/>
        <v>0</v>
      </c>
      <c r="AM16" s="229"/>
      <c r="AN16" s="229"/>
    </row>
    <row r="17" spans="1:40" ht="18" customHeight="1">
      <c r="A17" s="153">
        <v>7</v>
      </c>
      <c r="B17" s="171"/>
      <c r="C17" s="182"/>
      <c r="D17" s="191"/>
      <c r="E17" s="198"/>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222">
        <f t="shared" si="0"/>
        <v>0</v>
      </c>
      <c r="AL17" s="224">
        <f t="shared" si="1"/>
        <v>0</v>
      </c>
      <c r="AM17" s="229"/>
      <c r="AN17" s="229"/>
    </row>
    <row r="18" spans="1:40" ht="18" customHeight="1">
      <c r="A18" s="153">
        <v>8</v>
      </c>
      <c r="B18" s="171"/>
      <c r="C18" s="182"/>
      <c r="D18" s="191"/>
      <c r="E18" s="198"/>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222">
        <f t="shared" si="0"/>
        <v>0</v>
      </c>
      <c r="AL18" s="224">
        <f t="shared" si="1"/>
        <v>0</v>
      </c>
      <c r="AM18" s="229"/>
      <c r="AN18" s="229"/>
    </row>
    <row r="19" spans="1:40" ht="18" customHeight="1">
      <c r="A19" s="153">
        <v>9</v>
      </c>
      <c r="B19" s="171"/>
      <c r="C19" s="182"/>
      <c r="D19" s="191"/>
      <c r="E19" s="198"/>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222">
        <f t="shared" si="0"/>
        <v>0</v>
      </c>
      <c r="AL19" s="224">
        <f t="shared" si="1"/>
        <v>0</v>
      </c>
      <c r="AM19" s="229"/>
      <c r="AN19" s="229"/>
    </row>
    <row r="20" spans="1:40" ht="18" customHeight="1">
      <c r="A20" s="153">
        <v>10</v>
      </c>
      <c r="B20" s="171"/>
      <c r="C20" s="182"/>
      <c r="D20" s="191"/>
      <c r="E20" s="198"/>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222">
        <f t="shared" si="0"/>
        <v>0</v>
      </c>
      <c r="AL20" s="224">
        <f t="shared" si="1"/>
        <v>0</v>
      </c>
      <c r="AM20" s="229"/>
      <c r="AN20" s="229"/>
    </row>
    <row r="21" spans="1:40" ht="18" customHeight="1">
      <c r="A21" s="153">
        <v>11</v>
      </c>
      <c r="B21" s="171"/>
      <c r="C21" s="182"/>
      <c r="D21" s="191"/>
      <c r="E21" s="198"/>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22">
        <f t="shared" si="0"/>
        <v>0</v>
      </c>
      <c r="AL21" s="224">
        <f t="shared" si="1"/>
        <v>0</v>
      </c>
      <c r="AM21" s="229"/>
      <c r="AN21" s="229"/>
    </row>
    <row r="22" spans="1:40" ht="18" customHeight="1">
      <c r="A22" s="153">
        <v>12</v>
      </c>
      <c r="B22" s="171"/>
      <c r="C22" s="182"/>
      <c r="D22" s="191"/>
      <c r="E22" s="198"/>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22">
        <f t="shared" si="0"/>
        <v>0</v>
      </c>
      <c r="AL22" s="224">
        <f t="shared" si="1"/>
        <v>0</v>
      </c>
      <c r="AM22" s="229"/>
      <c r="AN22" s="229"/>
    </row>
    <row r="23" spans="1:40" ht="18" customHeight="1">
      <c r="A23" s="153">
        <v>13</v>
      </c>
      <c r="B23" s="171"/>
      <c r="C23" s="182"/>
      <c r="D23" s="191"/>
      <c r="E23" s="198"/>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222">
        <f t="shared" si="0"/>
        <v>0</v>
      </c>
      <c r="AL23" s="224">
        <f t="shared" si="1"/>
        <v>0</v>
      </c>
      <c r="AM23" s="229"/>
      <c r="AN23" s="229"/>
    </row>
    <row r="24" spans="1:40" ht="18" customHeight="1">
      <c r="A24" s="153">
        <v>14</v>
      </c>
      <c r="B24" s="171"/>
      <c r="C24" s="182"/>
      <c r="D24" s="191"/>
      <c r="E24" s="198"/>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222">
        <f t="shared" si="0"/>
        <v>0</v>
      </c>
      <c r="AL24" s="224">
        <f t="shared" si="1"/>
        <v>0</v>
      </c>
      <c r="AM24" s="229"/>
      <c r="AN24" s="229"/>
    </row>
    <row r="25" spans="1:40" ht="18" customHeight="1">
      <c r="A25" s="153">
        <v>15</v>
      </c>
      <c r="B25" s="171"/>
      <c r="C25" s="182"/>
      <c r="D25" s="191"/>
      <c r="E25" s="198"/>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222">
        <f t="shared" si="0"/>
        <v>0</v>
      </c>
      <c r="AL25" s="224">
        <f t="shared" si="1"/>
        <v>0</v>
      </c>
      <c r="AM25" s="229"/>
      <c r="AN25" s="229"/>
    </row>
    <row r="26" spans="1:40" ht="18" customHeight="1">
      <c r="A26" s="153">
        <v>16</v>
      </c>
      <c r="B26" s="171"/>
      <c r="C26" s="182"/>
      <c r="D26" s="191"/>
      <c r="E26" s="198"/>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222">
        <f t="shared" si="0"/>
        <v>0</v>
      </c>
      <c r="AL26" s="224">
        <f t="shared" si="1"/>
        <v>0</v>
      </c>
      <c r="AM26" s="229"/>
      <c r="AN26" s="229"/>
    </row>
    <row r="27" spans="1:40" ht="18" customHeight="1">
      <c r="A27" s="153">
        <v>17</v>
      </c>
      <c r="B27" s="171"/>
      <c r="C27" s="182"/>
      <c r="D27" s="191"/>
      <c r="E27" s="198"/>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222">
        <f t="shared" si="0"/>
        <v>0</v>
      </c>
      <c r="AL27" s="224">
        <f t="shared" si="1"/>
        <v>0</v>
      </c>
      <c r="AM27" s="229"/>
      <c r="AN27" s="229"/>
    </row>
    <row r="28" spans="1:40" ht="18" customHeight="1">
      <c r="A28" s="153">
        <v>18</v>
      </c>
      <c r="B28" s="171"/>
      <c r="C28" s="182"/>
      <c r="D28" s="191"/>
      <c r="E28" s="198"/>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222">
        <f t="shared" si="0"/>
        <v>0</v>
      </c>
      <c r="AL28" s="224">
        <f t="shared" si="1"/>
        <v>0</v>
      </c>
      <c r="AM28" s="229"/>
      <c r="AN28" s="229"/>
    </row>
    <row r="29" spans="1:40" ht="18" customHeight="1">
      <c r="A29" s="153">
        <v>19</v>
      </c>
      <c r="B29" s="171"/>
      <c r="C29" s="182"/>
      <c r="D29" s="191"/>
      <c r="E29" s="198"/>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222">
        <f t="shared" si="0"/>
        <v>0</v>
      </c>
      <c r="AL29" s="224">
        <f t="shared" si="1"/>
        <v>0</v>
      </c>
      <c r="AM29" s="229"/>
      <c r="AN29" s="229"/>
    </row>
    <row r="30" spans="1:40" ht="18" customHeight="1">
      <c r="A30" s="153">
        <v>20</v>
      </c>
      <c r="B30" s="171"/>
      <c r="C30" s="182"/>
      <c r="D30" s="191"/>
      <c r="E30" s="198"/>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222">
        <f t="shared" si="0"/>
        <v>0</v>
      </c>
      <c r="AL30" s="224">
        <f t="shared" si="1"/>
        <v>0</v>
      </c>
      <c r="AM30" s="229"/>
      <c r="AN30" s="229"/>
    </row>
    <row r="31" spans="1:40" ht="18" customHeight="1">
      <c r="A31" s="154" t="s">
        <v>120</v>
      </c>
      <c r="B31" s="155"/>
      <c r="C31" s="155"/>
      <c r="D31" s="155"/>
      <c r="E31" s="155"/>
      <c r="F31" s="185">
        <f t="shared" ref="F31:AJ31" si="2">+SUM(F11:F30)</f>
        <v>0</v>
      </c>
      <c r="G31" s="185">
        <f t="shared" si="2"/>
        <v>0</v>
      </c>
      <c r="H31" s="185">
        <f t="shared" si="2"/>
        <v>0</v>
      </c>
      <c r="I31" s="185">
        <f t="shared" si="2"/>
        <v>0</v>
      </c>
      <c r="J31" s="185">
        <f t="shared" si="2"/>
        <v>0</v>
      </c>
      <c r="K31" s="185">
        <f t="shared" si="2"/>
        <v>0</v>
      </c>
      <c r="L31" s="185">
        <f t="shared" si="2"/>
        <v>0</v>
      </c>
      <c r="M31" s="185">
        <f t="shared" si="2"/>
        <v>0</v>
      </c>
      <c r="N31" s="185">
        <f t="shared" si="2"/>
        <v>0</v>
      </c>
      <c r="O31" s="185">
        <f t="shared" si="2"/>
        <v>0</v>
      </c>
      <c r="P31" s="185">
        <f t="shared" si="2"/>
        <v>0</v>
      </c>
      <c r="Q31" s="185">
        <f t="shared" si="2"/>
        <v>0</v>
      </c>
      <c r="R31" s="185">
        <f t="shared" si="2"/>
        <v>0</v>
      </c>
      <c r="S31" s="185">
        <f t="shared" si="2"/>
        <v>0</v>
      </c>
      <c r="T31" s="185">
        <f t="shared" si="2"/>
        <v>0</v>
      </c>
      <c r="U31" s="185">
        <f t="shared" si="2"/>
        <v>0</v>
      </c>
      <c r="V31" s="185">
        <f t="shared" si="2"/>
        <v>0</v>
      </c>
      <c r="W31" s="185">
        <f t="shared" si="2"/>
        <v>0</v>
      </c>
      <c r="X31" s="185">
        <f t="shared" si="2"/>
        <v>0</v>
      </c>
      <c r="Y31" s="185">
        <f t="shared" si="2"/>
        <v>0</v>
      </c>
      <c r="Z31" s="185">
        <f t="shared" si="2"/>
        <v>0</v>
      </c>
      <c r="AA31" s="185">
        <f t="shared" si="2"/>
        <v>0</v>
      </c>
      <c r="AB31" s="185">
        <f t="shared" si="2"/>
        <v>0</v>
      </c>
      <c r="AC31" s="185">
        <f t="shared" si="2"/>
        <v>0</v>
      </c>
      <c r="AD31" s="185">
        <f t="shared" si="2"/>
        <v>0</v>
      </c>
      <c r="AE31" s="185">
        <f t="shared" si="2"/>
        <v>0</v>
      </c>
      <c r="AF31" s="185">
        <f t="shared" si="2"/>
        <v>0</v>
      </c>
      <c r="AG31" s="185">
        <f t="shared" si="2"/>
        <v>0</v>
      </c>
      <c r="AH31" s="185">
        <f t="shared" si="2"/>
        <v>0</v>
      </c>
      <c r="AI31" s="185">
        <f t="shared" si="2"/>
        <v>0</v>
      </c>
      <c r="AJ31" s="185">
        <f t="shared" si="2"/>
        <v>0</v>
      </c>
      <c r="AK31" s="222">
        <f t="shared" si="0"/>
        <v>0</v>
      </c>
      <c r="AL31" s="224">
        <f t="shared" si="1"/>
        <v>0</v>
      </c>
      <c r="AM31" s="230"/>
      <c r="AN31" s="230"/>
    </row>
    <row r="32" spans="1:40" ht="18" customHeight="1">
      <c r="A32" s="155" t="s">
        <v>144</v>
      </c>
      <c r="B32" s="155"/>
      <c r="C32" s="155"/>
      <c r="D32" s="155"/>
      <c r="E32" s="199"/>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185"/>
      <c r="AL32" s="225"/>
      <c r="AM32" s="230"/>
      <c r="AN32" s="230"/>
    </row>
    <row r="33" spans="1:43"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3"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3" ht="21" customHeight="1">
      <c r="A35" s="157" t="s">
        <v>135</v>
      </c>
      <c r="B35" s="156"/>
      <c r="C35" s="156"/>
      <c r="D35" s="156"/>
      <c r="E35" s="156"/>
      <c r="F35" s="156"/>
      <c r="G35" s="148"/>
      <c r="H35" s="148"/>
      <c r="I35" s="148"/>
      <c r="J35" s="148"/>
      <c r="K35" s="148"/>
      <c r="L35" s="148"/>
      <c r="M35" s="148"/>
      <c r="N35" s="148"/>
      <c r="O35" s="148"/>
      <c r="AM35" s="156"/>
      <c r="AN35" s="150"/>
    </row>
    <row r="36" spans="1:43" ht="32.25" customHeight="1">
      <c r="A36" s="158"/>
      <c r="B36" s="158"/>
      <c r="C36" s="158"/>
      <c r="D36" s="192">
        <v>4</v>
      </c>
      <c r="E36" s="192">
        <v>5</v>
      </c>
      <c r="F36" s="192">
        <v>6</v>
      </c>
      <c r="G36" s="192"/>
      <c r="H36" s="192"/>
      <c r="I36" s="192">
        <v>7</v>
      </c>
      <c r="J36" s="192"/>
      <c r="K36" s="192"/>
      <c r="L36" s="192">
        <v>8</v>
      </c>
      <c r="M36" s="192"/>
      <c r="N36" s="192"/>
      <c r="O36" s="192">
        <v>9</v>
      </c>
      <c r="P36" s="192"/>
      <c r="Q36" s="192"/>
      <c r="R36" s="192">
        <v>10</v>
      </c>
      <c r="S36" s="192"/>
      <c r="T36" s="192"/>
      <c r="U36" s="192">
        <v>11</v>
      </c>
      <c r="V36" s="192"/>
      <c r="W36" s="192"/>
      <c r="X36" s="192">
        <v>12</v>
      </c>
      <c r="Y36" s="192"/>
      <c r="Z36" s="192"/>
      <c r="AA36" s="192">
        <v>1</v>
      </c>
      <c r="AB36" s="192"/>
      <c r="AC36" s="192"/>
      <c r="AD36" s="192">
        <v>2</v>
      </c>
      <c r="AE36" s="192"/>
      <c r="AF36" s="192"/>
      <c r="AG36" s="192">
        <v>3</v>
      </c>
      <c r="AH36" s="192"/>
      <c r="AI36" s="192"/>
      <c r="AJ36" s="158" t="s">
        <v>206</v>
      </c>
      <c r="AK36" s="158"/>
      <c r="AL36" s="165" t="s">
        <v>207</v>
      </c>
      <c r="AM36" s="231" t="s">
        <v>189</v>
      </c>
      <c r="AN36" s="234"/>
      <c r="AO36" s="195"/>
      <c r="AP36" s="195"/>
      <c r="AQ36" s="195"/>
    </row>
    <row r="37" spans="1:43" ht="20.100000000000001" customHeight="1">
      <c r="A37" s="159" t="s">
        <v>210</v>
      </c>
      <c r="B37" s="159"/>
      <c r="C37" s="159"/>
      <c r="D37" s="193">
        <f>SUM(D38,D39,D40,D41,D43,D45)</f>
        <v>1840</v>
      </c>
      <c r="E37" s="193">
        <f>SUM(E38,E39,E40,E41,E43,E45)</f>
        <v>1726</v>
      </c>
      <c r="F37" s="204">
        <f>SUM(F38,F39,F40,F41,F43,F45)</f>
        <v>1840</v>
      </c>
      <c r="G37" s="206"/>
      <c r="H37" s="207"/>
      <c r="I37" s="204">
        <f>SUM(I38,I39,I40,I41,I43,I45)</f>
        <v>1932</v>
      </c>
      <c r="J37" s="206">
        <f>SUM(J38,J39,J40,J41,J43,J45)</f>
        <v>0</v>
      </c>
      <c r="K37" s="207">
        <f>SUM(K38,K39,K40,K41,K43,K45)</f>
        <v>0</v>
      </c>
      <c r="L37" s="204">
        <f>SUM(L38,L39,L40,L41,L43,L45)</f>
        <v>1932</v>
      </c>
      <c r="M37" s="206"/>
      <c r="N37" s="207"/>
      <c r="O37" s="204">
        <f>SUM(O38,O39,O40,O41,O43,O45)</f>
        <v>1748</v>
      </c>
      <c r="P37" s="206"/>
      <c r="Q37" s="207"/>
      <c r="R37" s="204">
        <f>SUM(R38,R39,R40,R41,R43,R45)</f>
        <v>1840</v>
      </c>
      <c r="S37" s="206"/>
      <c r="T37" s="207"/>
      <c r="U37" s="204">
        <f t="shared" ref="U37:AI37" si="3">SUM(U38,U39,U40,U41,U43,U45)</f>
        <v>1840</v>
      </c>
      <c r="V37" s="206">
        <f t="shared" si="3"/>
        <v>0</v>
      </c>
      <c r="W37" s="207">
        <f t="shared" si="3"/>
        <v>0</v>
      </c>
      <c r="X37" s="204">
        <f t="shared" si="3"/>
        <v>1748</v>
      </c>
      <c r="Y37" s="206">
        <f t="shared" si="3"/>
        <v>0</v>
      </c>
      <c r="Z37" s="207">
        <f t="shared" si="3"/>
        <v>0</v>
      </c>
      <c r="AA37" s="204">
        <f t="shared" si="3"/>
        <v>1748</v>
      </c>
      <c r="AB37" s="206">
        <f t="shared" si="3"/>
        <v>0</v>
      </c>
      <c r="AC37" s="207">
        <f t="shared" si="3"/>
        <v>0</v>
      </c>
      <c r="AD37" s="204">
        <f t="shared" si="3"/>
        <v>1748</v>
      </c>
      <c r="AE37" s="206">
        <f t="shared" si="3"/>
        <v>0</v>
      </c>
      <c r="AF37" s="207">
        <f t="shared" si="3"/>
        <v>0</v>
      </c>
      <c r="AG37" s="204">
        <f t="shared" si="3"/>
        <v>1840</v>
      </c>
      <c r="AH37" s="206">
        <f t="shared" si="3"/>
        <v>0</v>
      </c>
      <c r="AI37" s="207">
        <f t="shared" si="3"/>
        <v>0</v>
      </c>
      <c r="AJ37" s="190">
        <f t="shared" ref="AJ37:AJ46" si="4">SUM(D37:AI37)</f>
        <v>21782</v>
      </c>
      <c r="AK37" s="190"/>
      <c r="AL37" s="250">
        <f>ROUNDUP(AJ37/AJ47,1)</f>
        <v>92</v>
      </c>
      <c r="AM37" s="232"/>
      <c r="AN37" s="235"/>
      <c r="AO37" s="195"/>
      <c r="AP37" s="195"/>
      <c r="AQ37" s="195"/>
    </row>
    <row r="38" spans="1:43" s="147" customFormat="1" ht="20.100000000000001" customHeight="1">
      <c r="A38" s="160" t="s">
        <v>228</v>
      </c>
      <c r="B38" s="173"/>
      <c r="C38" s="183"/>
      <c r="D38" s="194">
        <v>50</v>
      </c>
      <c r="E38" s="194">
        <v>45</v>
      </c>
      <c r="F38" s="242">
        <v>50</v>
      </c>
      <c r="G38" s="243"/>
      <c r="H38" s="244"/>
      <c r="I38" s="242">
        <v>50</v>
      </c>
      <c r="J38" s="243"/>
      <c r="K38" s="244"/>
      <c r="L38" s="242">
        <v>50</v>
      </c>
      <c r="M38" s="243"/>
      <c r="N38" s="244"/>
      <c r="O38" s="242">
        <v>45</v>
      </c>
      <c r="P38" s="243"/>
      <c r="Q38" s="244"/>
      <c r="R38" s="242">
        <v>50</v>
      </c>
      <c r="S38" s="243"/>
      <c r="T38" s="244"/>
      <c r="U38" s="242">
        <v>50</v>
      </c>
      <c r="V38" s="243"/>
      <c r="W38" s="244"/>
      <c r="X38" s="242">
        <v>45</v>
      </c>
      <c r="Y38" s="243"/>
      <c r="Z38" s="244"/>
      <c r="AA38" s="242">
        <v>45</v>
      </c>
      <c r="AB38" s="243"/>
      <c r="AC38" s="244"/>
      <c r="AD38" s="242">
        <v>45</v>
      </c>
      <c r="AE38" s="243"/>
      <c r="AF38" s="244"/>
      <c r="AG38" s="242">
        <v>50</v>
      </c>
      <c r="AH38" s="243"/>
      <c r="AI38" s="244"/>
      <c r="AJ38" s="190">
        <f t="shared" si="4"/>
        <v>575</v>
      </c>
      <c r="AK38" s="190"/>
      <c r="AL38" s="250">
        <f>ROUNDUP(AJ38/$AJ$47,1)</f>
        <v>2.5</v>
      </c>
      <c r="AM38" s="232"/>
      <c r="AN38" s="235"/>
      <c r="AO38" s="237"/>
      <c r="AP38" s="237"/>
      <c r="AQ38" s="237"/>
    </row>
    <row r="39" spans="1:43" s="147" customFormat="1" ht="20.100000000000001" customHeight="1">
      <c r="A39" s="160" t="s">
        <v>51</v>
      </c>
      <c r="B39" s="173"/>
      <c r="C39" s="183"/>
      <c r="D39" s="194">
        <v>50</v>
      </c>
      <c r="E39" s="194">
        <v>50</v>
      </c>
      <c r="F39" s="242">
        <v>50</v>
      </c>
      <c r="G39" s="243"/>
      <c r="H39" s="244"/>
      <c r="I39" s="242">
        <v>55</v>
      </c>
      <c r="J39" s="243"/>
      <c r="K39" s="244"/>
      <c r="L39" s="242">
        <v>55</v>
      </c>
      <c r="M39" s="243"/>
      <c r="N39" s="244"/>
      <c r="O39" s="242">
        <v>50</v>
      </c>
      <c r="P39" s="243"/>
      <c r="Q39" s="244"/>
      <c r="R39" s="242">
        <v>50</v>
      </c>
      <c r="S39" s="243"/>
      <c r="T39" s="244"/>
      <c r="U39" s="242">
        <v>50</v>
      </c>
      <c r="V39" s="243"/>
      <c r="W39" s="244"/>
      <c r="X39" s="242">
        <v>50</v>
      </c>
      <c r="Y39" s="243"/>
      <c r="Z39" s="244"/>
      <c r="AA39" s="242">
        <v>50</v>
      </c>
      <c r="AB39" s="243"/>
      <c r="AC39" s="244"/>
      <c r="AD39" s="242">
        <v>50</v>
      </c>
      <c r="AE39" s="243"/>
      <c r="AF39" s="244"/>
      <c r="AG39" s="242">
        <v>50</v>
      </c>
      <c r="AH39" s="243"/>
      <c r="AI39" s="244"/>
      <c r="AJ39" s="190">
        <f t="shared" si="4"/>
        <v>610</v>
      </c>
      <c r="AK39" s="190"/>
      <c r="AL39" s="250">
        <f>ROUNDUP(AJ39/$AJ$47,1)</f>
        <v>2.6</v>
      </c>
      <c r="AM39" s="232"/>
      <c r="AN39" s="235"/>
      <c r="AO39" s="237"/>
      <c r="AP39" s="237"/>
      <c r="AQ39" s="237"/>
    </row>
    <row r="40" spans="1:43" ht="20.100000000000001" customHeight="1">
      <c r="A40" s="160" t="s">
        <v>174</v>
      </c>
      <c r="B40" s="173"/>
      <c r="C40" s="183"/>
      <c r="D40" s="194">
        <v>100</v>
      </c>
      <c r="E40" s="194">
        <v>95</v>
      </c>
      <c r="F40" s="242">
        <v>100</v>
      </c>
      <c r="G40" s="243"/>
      <c r="H40" s="244"/>
      <c r="I40" s="242">
        <v>105</v>
      </c>
      <c r="J40" s="243"/>
      <c r="K40" s="244"/>
      <c r="L40" s="242">
        <v>105</v>
      </c>
      <c r="M40" s="243"/>
      <c r="N40" s="244"/>
      <c r="O40" s="242">
        <v>95</v>
      </c>
      <c r="P40" s="243"/>
      <c r="Q40" s="244"/>
      <c r="R40" s="242">
        <v>100</v>
      </c>
      <c r="S40" s="243"/>
      <c r="T40" s="244"/>
      <c r="U40" s="242">
        <v>100</v>
      </c>
      <c r="V40" s="243"/>
      <c r="W40" s="244"/>
      <c r="X40" s="242">
        <v>95</v>
      </c>
      <c r="Y40" s="243"/>
      <c r="Z40" s="244"/>
      <c r="AA40" s="242">
        <v>95</v>
      </c>
      <c r="AB40" s="243"/>
      <c r="AC40" s="244"/>
      <c r="AD40" s="242">
        <v>95</v>
      </c>
      <c r="AE40" s="243"/>
      <c r="AF40" s="244"/>
      <c r="AG40" s="242">
        <v>100</v>
      </c>
      <c r="AH40" s="243"/>
      <c r="AI40" s="244"/>
      <c r="AJ40" s="190">
        <f t="shared" si="4"/>
        <v>1185</v>
      </c>
      <c r="AK40" s="190"/>
      <c r="AL40" s="250">
        <f>ROUNDUP(AJ40/$AJ$47,1)</f>
        <v>5</v>
      </c>
      <c r="AM40" s="232"/>
      <c r="AN40" s="235"/>
      <c r="AO40" s="195"/>
      <c r="AP40" s="195"/>
      <c r="AQ40" s="195"/>
    </row>
    <row r="41" spans="1:43" ht="20.100000000000001" customHeight="1">
      <c r="A41" s="161" t="s">
        <v>211</v>
      </c>
      <c r="B41" s="173"/>
      <c r="C41" s="183"/>
      <c r="D41" s="194">
        <v>100</v>
      </c>
      <c r="E41" s="194">
        <v>95</v>
      </c>
      <c r="F41" s="242">
        <v>100</v>
      </c>
      <c r="G41" s="243"/>
      <c r="H41" s="244"/>
      <c r="I41" s="242">
        <v>105</v>
      </c>
      <c r="J41" s="243"/>
      <c r="K41" s="244"/>
      <c r="L41" s="242">
        <v>105</v>
      </c>
      <c r="M41" s="243"/>
      <c r="N41" s="244"/>
      <c r="O41" s="242">
        <v>95</v>
      </c>
      <c r="P41" s="243"/>
      <c r="Q41" s="244"/>
      <c r="R41" s="242">
        <v>100</v>
      </c>
      <c r="S41" s="243"/>
      <c r="T41" s="244"/>
      <c r="U41" s="242">
        <v>100</v>
      </c>
      <c r="V41" s="243"/>
      <c r="W41" s="244"/>
      <c r="X41" s="242">
        <v>95</v>
      </c>
      <c r="Y41" s="243"/>
      <c r="Z41" s="244"/>
      <c r="AA41" s="242">
        <v>95</v>
      </c>
      <c r="AB41" s="243"/>
      <c r="AC41" s="244"/>
      <c r="AD41" s="242">
        <v>95</v>
      </c>
      <c r="AE41" s="243"/>
      <c r="AF41" s="244"/>
      <c r="AG41" s="242">
        <v>100</v>
      </c>
      <c r="AH41" s="243"/>
      <c r="AI41" s="244"/>
      <c r="AJ41" s="190">
        <f t="shared" si="4"/>
        <v>1185</v>
      </c>
      <c r="AK41" s="190"/>
      <c r="AL41" s="251">
        <f>ROUNDUP(AJ41/$AJ$47,1)</f>
        <v>5</v>
      </c>
      <c r="AM41" s="232"/>
      <c r="AN41" s="235"/>
      <c r="AO41" s="195"/>
      <c r="AP41" s="195"/>
      <c r="AQ41" s="195"/>
    </row>
    <row r="42" spans="1:43" s="147" customFormat="1" ht="20.100000000000001" customHeight="1">
      <c r="A42" s="162"/>
      <c r="B42" s="174" t="s">
        <v>229</v>
      </c>
      <c r="C42" s="184"/>
      <c r="D42" s="194">
        <v>40</v>
      </c>
      <c r="E42" s="194">
        <v>45</v>
      </c>
      <c r="F42" s="242">
        <v>40</v>
      </c>
      <c r="G42" s="243"/>
      <c r="H42" s="244"/>
      <c r="I42" s="242">
        <v>40</v>
      </c>
      <c r="J42" s="243"/>
      <c r="K42" s="244"/>
      <c r="L42" s="242">
        <v>60</v>
      </c>
      <c r="M42" s="243"/>
      <c r="N42" s="244"/>
      <c r="O42" s="242">
        <v>50</v>
      </c>
      <c r="P42" s="243"/>
      <c r="Q42" s="244"/>
      <c r="R42" s="242">
        <v>40</v>
      </c>
      <c r="S42" s="243"/>
      <c r="T42" s="244"/>
      <c r="U42" s="242">
        <v>40</v>
      </c>
      <c r="V42" s="243"/>
      <c r="W42" s="244"/>
      <c r="X42" s="242">
        <v>30</v>
      </c>
      <c r="Y42" s="243"/>
      <c r="Z42" s="244"/>
      <c r="AA42" s="242">
        <v>30</v>
      </c>
      <c r="AB42" s="243"/>
      <c r="AC42" s="244"/>
      <c r="AD42" s="242">
        <v>30</v>
      </c>
      <c r="AE42" s="243"/>
      <c r="AF42" s="244"/>
      <c r="AG42" s="242">
        <v>50</v>
      </c>
      <c r="AH42" s="243"/>
      <c r="AI42" s="244"/>
      <c r="AJ42" s="190">
        <f t="shared" si="4"/>
        <v>495</v>
      </c>
      <c r="AK42" s="190"/>
      <c r="AL42" s="252"/>
      <c r="AM42" s="233">
        <f>ROUNDUP($AJ$42/$AJ$47,1)</f>
        <v>2.1</v>
      </c>
      <c r="AN42" s="236"/>
      <c r="AO42" s="237"/>
      <c r="AP42" s="237"/>
      <c r="AQ42" s="237"/>
    </row>
    <row r="43" spans="1:43" ht="20.100000000000001" customHeight="1">
      <c r="A43" s="161" t="s">
        <v>212</v>
      </c>
      <c r="B43" s="173"/>
      <c r="C43" s="183"/>
      <c r="D43" s="194">
        <v>140</v>
      </c>
      <c r="E43" s="194">
        <v>131</v>
      </c>
      <c r="F43" s="242">
        <v>140</v>
      </c>
      <c r="G43" s="243"/>
      <c r="H43" s="244"/>
      <c r="I43" s="242">
        <v>147</v>
      </c>
      <c r="J43" s="243"/>
      <c r="K43" s="244"/>
      <c r="L43" s="242">
        <v>147</v>
      </c>
      <c r="M43" s="243"/>
      <c r="N43" s="244"/>
      <c r="O43" s="242">
        <v>133</v>
      </c>
      <c r="P43" s="243"/>
      <c r="Q43" s="244"/>
      <c r="R43" s="242">
        <v>140</v>
      </c>
      <c r="S43" s="243"/>
      <c r="T43" s="244"/>
      <c r="U43" s="242">
        <v>140</v>
      </c>
      <c r="V43" s="243"/>
      <c r="W43" s="244"/>
      <c r="X43" s="242">
        <v>133</v>
      </c>
      <c r="Y43" s="243"/>
      <c r="Z43" s="244"/>
      <c r="AA43" s="242">
        <v>133</v>
      </c>
      <c r="AB43" s="243"/>
      <c r="AC43" s="244"/>
      <c r="AD43" s="242">
        <v>133</v>
      </c>
      <c r="AE43" s="243"/>
      <c r="AF43" s="244"/>
      <c r="AG43" s="242">
        <v>140</v>
      </c>
      <c r="AH43" s="243"/>
      <c r="AI43" s="244"/>
      <c r="AJ43" s="190">
        <f t="shared" si="4"/>
        <v>1657</v>
      </c>
      <c r="AK43" s="190"/>
      <c r="AL43" s="251">
        <f>ROUNDUP(AJ43/$AJ$47,1)</f>
        <v>7</v>
      </c>
      <c r="AM43" s="232"/>
      <c r="AN43" s="235"/>
      <c r="AO43" s="195"/>
      <c r="AP43" s="195"/>
      <c r="AQ43" s="195"/>
    </row>
    <row r="44" spans="1:43" s="147" customFormat="1" ht="20.100000000000001" customHeight="1">
      <c r="A44" s="163"/>
      <c r="B44" s="174" t="s">
        <v>229</v>
      </c>
      <c r="C44" s="184"/>
      <c r="D44" s="194">
        <v>40</v>
      </c>
      <c r="E44" s="194">
        <v>31</v>
      </c>
      <c r="F44" s="242">
        <v>40</v>
      </c>
      <c r="G44" s="243"/>
      <c r="H44" s="244"/>
      <c r="I44" s="242">
        <v>47</v>
      </c>
      <c r="J44" s="243"/>
      <c r="K44" s="244"/>
      <c r="L44" s="242">
        <v>47</v>
      </c>
      <c r="M44" s="243"/>
      <c r="N44" s="244"/>
      <c r="O44" s="242">
        <v>33</v>
      </c>
      <c r="P44" s="243"/>
      <c r="Q44" s="244"/>
      <c r="R44" s="242">
        <v>40</v>
      </c>
      <c r="S44" s="243"/>
      <c r="T44" s="244"/>
      <c r="U44" s="242">
        <v>40</v>
      </c>
      <c r="V44" s="243"/>
      <c r="W44" s="244"/>
      <c r="X44" s="242">
        <v>33</v>
      </c>
      <c r="Y44" s="243"/>
      <c r="Z44" s="244"/>
      <c r="AA44" s="242">
        <v>33</v>
      </c>
      <c r="AB44" s="243"/>
      <c r="AC44" s="244"/>
      <c r="AD44" s="242">
        <v>33</v>
      </c>
      <c r="AE44" s="243"/>
      <c r="AF44" s="244"/>
      <c r="AG44" s="242">
        <v>40</v>
      </c>
      <c r="AH44" s="243"/>
      <c r="AI44" s="244"/>
      <c r="AJ44" s="190">
        <f t="shared" si="4"/>
        <v>457</v>
      </c>
      <c r="AK44" s="190"/>
      <c r="AL44" s="252"/>
      <c r="AM44" s="233">
        <f>ROUNDUP($AJ$44/$AJ$47,1)</f>
        <v>2</v>
      </c>
      <c r="AN44" s="236"/>
      <c r="AO44" s="237"/>
      <c r="AP44" s="237"/>
      <c r="AQ44" s="237"/>
    </row>
    <row r="45" spans="1:43" ht="20.100000000000001" customHeight="1">
      <c r="A45" s="161" t="s">
        <v>45</v>
      </c>
      <c r="B45" s="173"/>
      <c r="C45" s="183"/>
      <c r="D45" s="194">
        <v>1400</v>
      </c>
      <c r="E45" s="194">
        <v>1310</v>
      </c>
      <c r="F45" s="242">
        <v>1400</v>
      </c>
      <c r="G45" s="243"/>
      <c r="H45" s="244"/>
      <c r="I45" s="242">
        <v>1470</v>
      </c>
      <c r="J45" s="243"/>
      <c r="K45" s="244"/>
      <c r="L45" s="242">
        <v>1470</v>
      </c>
      <c r="M45" s="243"/>
      <c r="N45" s="244"/>
      <c r="O45" s="242">
        <v>1330</v>
      </c>
      <c r="P45" s="243"/>
      <c r="Q45" s="244"/>
      <c r="R45" s="242">
        <v>1400</v>
      </c>
      <c r="S45" s="243"/>
      <c r="T45" s="244"/>
      <c r="U45" s="242">
        <v>1400</v>
      </c>
      <c r="V45" s="243"/>
      <c r="W45" s="244"/>
      <c r="X45" s="242">
        <v>1330</v>
      </c>
      <c r="Y45" s="243"/>
      <c r="Z45" s="244"/>
      <c r="AA45" s="242">
        <v>1330</v>
      </c>
      <c r="AB45" s="243"/>
      <c r="AC45" s="244"/>
      <c r="AD45" s="242">
        <v>1330</v>
      </c>
      <c r="AE45" s="243"/>
      <c r="AF45" s="244"/>
      <c r="AG45" s="242">
        <v>1400</v>
      </c>
      <c r="AH45" s="243"/>
      <c r="AI45" s="244"/>
      <c r="AJ45" s="190">
        <f t="shared" si="4"/>
        <v>16570</v>
      </c>
      <c r="AK45" s="190"/>
      <c r="AL45" s="251">
        <f>ROUNDUP(AJ45/$AJ$47,1)</f>
        <v>70</v>
      </c>
      <c r="AM45" s="232"/>
      <c r="AN45" s="235"/>
      <c r="AO45" s="195"/>
      <c r="AP45" s="195"/>
      <c r="AQ45" s="195"/>
    </row>
    <row r="46" spans="1:43" s="147" customFormat="1" ht="20.100000000000001" customHeight="1">
      <c r="A46" s="162"/>
      <c r="B46" s="174" t="s">
        <v>229</v>
      </c>
      <c r="C46" s="184"/>
      <c r="D46" s="194">
        <v>400</v>
      </c>
      <c r="E46" s="194">
        <v>310</v>
      </c>
      <c r="F46" s="242">
        <v>400</v>
      </c>
      <c r="G46" s="243"/>
      <c r="H46" s="244"/>
      <c r="I46" s="242">
        <v>470</v>
      </c>
      <c r="J46" s="243"/>
      <c r="K46" s="244"/>
      <c r="L46" s="242">
        <v>470</v>
      </c>
      <c r="M46" s="243"/>
      <c r="N46" s="244"/>
      <c r="O46" s="242">
        <v>330</v>
      </c>
      <c r="P46" s="243"/>
      <c r="Q46" s="244"/>
      <c r="R46" s="242">
        <v>400</v>
      </c>
      <c r="S46" s="243"/>
      <c r="T46" s="244"/>
      <c r="U46" s="242">
        <v>400</v>
      </c>
      <c r="V46" s="243"/>
      <c r="W46" s="244"/>
      <c r="X46" s="242">
        <v>330</v>
      </c>
      <c r="Y46" s="243"/>
      <c r="Z46" s="244"/>
      <c r="AA46" s="242">
        <v>330</v>
      </c>
      <c r="AB46" s="243"/>
      <c r="AC46" s="244"/>
      <c r="AD46" s="242">
        <v>330</v>
      </c>
      <c r="AE46" s="243"/>
      <c r="AF46" s="244"/>
      <c r="AG46" s="242">
        <v>400</v>
      </c>
      <c r="AH46" s="243"/>
      <c r="AI46" s="244"/>
      <c r="AJ46" s="190">
        <f t="shared" si="4"/>
        <v>4570</v>
      </c>
      <c r="AK46" s="190"/>
      <c r="AL46" s="252"/>
      <c r="AM46" s="233">
        <f>ROUNDUP($AJ$46/$AJ$47,1)</f>
        <v>19.3</v>
      </c>
      <c r="AN46" s="236"/>
      <c r="AO46" s="237"/>
      <c r="AP46" s="237"/>
      <c r="AQ46" s="237"/>
    </row>
    <row r="47" spans="1:43" ht="20.100000000000001" customHeight="1">
      <c r="A47" s="159" t="s">
        <v>208</v>
      </c>
      <c r="B47" s="159"/>
      <c r="C47" s="159"/>
      <c r="D47" s="194">
        <v>20</v>
      </c>
      <c r="E47" s="194">
        <v>19</v>
      </c>
      <c r="F47" s="194">
        <v>20</v>
      </c>
      <c r="G47" s="194"/>
      <c r="H47" s="194"/>
      <c r="I47" s="194">
        <v>21</v>
      </c>
      <c r="J47" s="194"/>
      <c r="K47" s="194"/>
      <c r="L47" s="194">
        <v>21</v>
      </c>
      <c r="M47" s="194"/>
      <c r="N47" s="194"/>
      <c r="O47" s="194">
        <v>19</v>
      </c>
      <c r="P47" s="194"/>
      <c r="Q47" s="194"/>
      <c r="R47" s="194">
        <v>20</v>
      </c>
      <c r="S47" s="194"/>
      <c r="T47" s="194"/>
      <c r="U47" s="194">
        <v>20</v>
      </c>
      <c r="V47" s="194"/>
      <c r="W47" s="194"/>
      <c r="X47" s="194">
        <v>19</v>
      </c>
      <c r="Y47" s="194"/>
      <c r="Z47" s="194"/>
      <c r="AA47" s="194">
        <v>19</v>
      </c>
      <c r="AB47" s="194"/>
      <c r="AC47" s="194"/>
      <c r="AD47" s="194">
        <v>19</v>
      </c>
      <c r="AE47" s="194"/>
      <c r="AF47" s="194"/>
      <c r="AG47" s="194">
        <v>20</v>
      </c>
      <c r="AH47" s="194"/>
      <c r="AI47" s="194"/>
      <c r="AJ47" s="190">
        <f>+SUM(D47:AI47)</f>
        <v>237</v>
      </c>
      <c r="AK47" s="190"/>
      <c r="AL47" s="227"/>
      <c r="AM47" s="232"/>
      <c r="AN47" s="235"/>
      <c r="AO47" s="195"/>
      <c r="AP47" s="195"/>
      <c r="AQ47" s="195"/>
    </row>
    <row r="48" spans="1:43" ht="5.0999999999999996" customHeight="1">
      <c r="A48" s="164"/>
      <c r="B48" s="164"/>
      <c r="C48" s="164"/>
      <c r="D48" s="241"/>
      <c r="E48" s="241"/>
      <c r="F48" s="241"/>
      <c r="G48" s="241"/>
      <c r="H48" s="241"/>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211"/>
      <c r="AK48" s="148"/>
      <c r="AL48" s="156"/>
      <c r="AM48" s="156"/>
      <c r="AN48" s="150"/>
    </row>
    <row r="49" spans="1:40" ht="18" customHeight="1">
      <c r="A49" s="157" t="s">
        <v>187</v>
      </c>
      <c r="B49" s="148"/>
      <c r="D49" s="148"/>
      <c r="E49" s="148"/>
      <c r="F49" s="148"/>
      <c r="G49" s="148"/>
      <c r="H49" s="148"/>
      <c r="I49" s="148"/>
      <c r="J49" s="148"/>
      <c r="K49" s="148"/>
      <c r="L49" s="148"/>
      <c r="M49" s="148"/>
      <c r="N49" s="148"/>
      <c r="O49" s="148"/>
      <c r="P49" s="148"/>
      <c r="Q49" s="148"/>
      <c r="R49" s="148"/>
      <c r="S49" s="148"/>
      <c r="T49" s="148"/>
      <c r="U49" s="148"/>
      <c r="V49" s="148"/>
      <c r="W49" s="156"/>
      <c r="X49" s="148"/>
      <c r="Y49" s="148"/>
      <c r="Z49" s="148"/>
      <c r="AA49" s="148"/>
      <c r="AB49" s="148"/>
      <c r="AC49" s="148"/>
      <c r="AD49" s="148"/>
      <c r="AE49" s="148"/>
      <c r="AF49" s="148"/>
      <c r="AG49" s="148"/>
      <c r="AH49" s="148"/>
      <c r="AI49" s="148"/>
      <c r="AJ49" s="211"/>
      <c r="AK49" s="148"/>
      <c r="AL49" s="156"/>
      <c r="AM49" s="156"/>
      <c r="AN49" s="150"/>
    </row>
    <row r="50" spans="1:40" ht="45" customHeight="1">
      <c r="A50" s="158" t="s">
        <v>75</v>
      </c>
      <c r="B50" s="158"/>
      <c r="C50" s="158" t="s">
        <v>201</v>
      </c>
      <c r="D50" s="158"/>
      <c r="E50" s="165" t="s">
        <v>227</v>
      </c>
      <c r="F50" s="165"/>
      <c r="G50" s="165"/>
      <c r="H50" s="165"/>
      <c r="I50" s="186" t="s">
        <v>224</v>
      </c>
      <c r="J50" s="196"/>
      <c r="K50" s="196"/>
      <c r="L50" s="196"/>
      <c r="M50" s="196"/>
      <c r="N50" s="208"/>
      <c r="O50" s="186" t="s">
        <v>170</v>
      </c>
      <c r="P50" s="196"/>
      <c r="Q50" s="196"/>
      <c r="R50" s="196"/>
      <c r="S50" s="196"/>
      <c r="T50" s="208"/>
      <c r="U50" s="195"/>
      <c r="W50" s="156"/>
      <c r="X50" s="148"/>
      <c r="Y50" s="148"/>
      <c r="Z50" s="148"/>
      <c r="AA50" s="148"/>
      <c r="AB50" s="148"/>
      <c r="AC50" s="148"/>
      <c r="AD50" s="148"/>
      <c r="AE50" s="148"/>
      <c r="AF50" s="148"/>
      <c r="AG50" s="148"/>
      <c r="AH50" s="148"/>
      <c r="AI50" s="148"/>
      <c r="AJ50" s="211"/>
      <c r="AK50" s="148"/>
      <c r="AL50" s="156"/>
      <c r="AM50" s="156"/>
      <c r="AN50" s="150"/>
    </row>
    <row r="51" spans="1:40" ht="18" customHeight="1">
      <c r="A51" s="165" t="s">
        <v>52</v>
      </c>
      <c r="B51" s="165"/>
      <c r="C51" s="185">
        <f>ROUNDDOWN(IF(AL37&lt;=30,1,1+ROUNDUP((AL37-30)/30,0)),1)</f>
        <v>4</v>
      </c>
      <c r="D51" s="185"/>
      <c r="E51" s="185">
        <f>ROUNDDOWN(AL37/5,1)</f>
        <v>18.399999999999999</v>
      </c>
      <c r="F51" s="185"/>
      <c r="G51" s="185"/>
      <c r="H51" s="185"/>
      <c r="I51" s="245">
        <f>ROUNDDOWN($AL$40/9,1)+ROUNDDOWN(($AL$41-$AM$42)/6,1)+ROUNDDOWN($AM$42/12,1)+ROUNDDOWN(($AL$43-$AM$44)/4,1)+ROUNDDOWN($AM$44/8,1)+ROUNDDOWN(($AL$45-$AM$46)/2.5,1)+ROUNDDOWN($AM$46/5,1)</f>
        <v>26.4</v>
      </c>
      <c r="J51" s="209"/>
      <c r="K51" s="209"/>
      <c r="L51" s="209"/>
      <c r="M51" s="209"/>
      <c r="N51" s="209"/>
      <c r="O51" s="246">
        <v>1</v>
      </c>
      <c r="P51" s="246"/>
      <c r="Q51" s="246"/>
      <c r="R51" s="246"/>
      <c r="S51" s="246"/>
      <c r="T51" s="246"/>
      <c r="U51" s="195"/>
      <c r="W51" s="156"/>
      <c r="X51" s="148"/>
      <c r="Y51" s="148"/>
      <c r="Z51" s="148"/>
      <c r="AA51" s="148"/>
      <c r="AB51" s="148"/>
      <c r="AC51" s="148"/>
      <c r="AD51" s="148"/>
      <c r="AE51" s="148"/>
      <c r="AF51" s="148"/>
      <c r="AG51" s="148"/>
      <c r="AH51" s="148"/>
      <c r="AI51" s="148"/>
      <c r="AJ51" s="211"/>
      <c r="AK51" s="148"/>
      <c r="AL51" s="156"/>
      <c r="AM51" s="156"/>
      <c r="AN51" s="150"/>
    </row>
    <row r="52" spans="1:40" ht="5.0999999999999996" customHeight="1">
      <c r="A52" s="164"/>
      <c r="B52" s="164"/>
      <c r="C52" s="164"/>
      <c r="D52" s="164"/>
      <c r="E52" s="164"/>
      <c r="F52" s="164"/>
      <c r="G52" s="164"/>
      <c r="H52" s="164"/>
      <c r="I52" s="164"/>
      <c r="J52" s="148"/>
      <c r="K52" s="148"/>
      <c r="L52" s="148"/>
      <c r="M52" s="211"/>
      <c r="N52" s="148"/>
      <c r="O52" s="148"/>
      <c r="P52" s="148"/>
      <c r="Q52" s="195"/>
      <c r="W52" s="156"/>
      <c r="X52" s="148"/>
      <c r="Y52" s="148"/>
      <c r="Z52" s="148"/>
      <c r="AA52" s="148"/>
      <c r="AB52" s="148"/>
      <c r="AC52" s="148"/>
      <c r="AD52" s="148"/>
      <c r="AE52" s="148"/>
      <c r="AF52" s="148"/>
      <c r="AG52" s="148"/>
      <c r="AH52" s="148"/>
      <c r="AI52" s="148"/>
      <c r="AJ52" s="211"/>
      <c r="AK52" s="148"/>
      <c r="AL52" s="156"/>
      <c r="AM52" s="156"/>
      <c r="AN52" s="150"/>
    </row>
    <row r="53" spans="1:40" ht="21" customHeight="1">
      <c r="A53" s="157" t="s">
        <v>192</v>
      </c>
      <c r="B53" s="145"/>
      <c r="C53" s="166"/>
      <c r="D53" s="166"/>
      <c r="E53" s="166"/>
      <c r="F53" s="166"/>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row>
    <row r="54" spans="1:40" ht="24.95" customHeight="1">
      <c r="A54" s="150"/>
      <c r="B54" s="156"/>
      <c r="C54" s="186" t="str">
        <f>IF(VLOOKUP($AK$1,選択肢!$A$1:$J$32,C59,FALSE)=0,"-",VLOOKUP($AK$1,選択肢!$A$1:$J$32,C59,FALSE))</f>
        <v>管理者</v>
      </c>
      <c r="D54" s="196"/>
      <c r="E54" s="165" t="str">
        <f>IF(VLOOKUP($AK$1,選択肢!$A$1:$J$32,E59,FALSE)=0,"-",VLOOKUP($AK$1,選択肢!$A$1:$J$32,E59,FALSE))</f>
        <v>サービス管理責任者</v>
      </c>
      <c r="F54" s="165"/>
      <c r="G54" s="165"/>
      <c r="H54" s="165"/>
      <c r="I54" s="186" t="str">
        <f>IF(VLOOKUP($AK$1,選択肢!$A$1:$J$32,I59,FALSE)=0,"-",VLOOKUP($AK$1,選択肢!$A$1:$J$32,I59,FALSE))</f>
        <v>世話人</v>
      </c>
      <c r="J54" s="196"/>
      <c r="K54" s="196"/>
      <c r="L54" s="196"/>
      <c r="M54" s="196"/>
      <c r="N54" s="208"/>
      <c r="O54" s="186" t="str">
        <f>IF(VLOOKUP($AK$1,選択肢!$A$1:$J$32,O59,FALSE)=0,"-",VLOOKUP($AK$1,選択肢!$A$1:$J$32,O59,FALSE))</f>
        <v>生活支援員</v>
      </c>
      <c r="P54" s="196"/>
      <c r="Q54" s="196"/>
      <c r="R54" s="196"/>
      <c r="S54" s="196"/>
      <c r="T54" s="208"/>
      <c r="U54" s="186" t="str">
        <f>IF(VLOOKUP($AK$1,選択肢!$A$1:$J$32,U59,FALSE)=0,"-",VLOOKUP($AK$1,選択肢!$A$1:$J$32,U59,FALSE))</f>
        <v>夜間支援従事者</v>
      </c>
      <c r="V54" s="196"/>
      <c r="W54" s="196"/>
      <c r="X54" s="196"/>
      <c r="Y54" s="196"/>
      <c r="Z54" s="208"/>
      <c r="AA54" s="186" t="str">
        <f>IF(VLOOKUP($AK$1,選択肢!$A$1:$J$32,AA59,FALSE)=0,"-",VLOOKUP($AK$1,選択肢!$A$1:$J$32,AA59,FALSE))</f>
        <v>-</v>
      </c>
      <c r="AB54" s="196"/>
      <c r="AC54" s="196"/>
      <c r="AD54" s="196"/>
      <c r="AE54" s="196"/>
      <c r="AF54" s="208"/>
      <c r="AG54" s="165" t="str">
        <f>IF(VLOOKUP($AK$1,選択肢!$A$1:$J$32,AG59,FALSE)=0,"-",VLOOKUP($AK$1,選択肢!$A$1:$J$32,AG59,FALSE))</f>
        <v>-</v>
      </c>
      <c r="AH54" s="165"/>
      <c r="AI54" s="165"/>
      <c r="AJ54" s="165"/>
      <c r="AK54" s="165"/>
      <c r="AL54" s="165" t="str">
        <f>IF(VLOOKUP($AK$1,選択肢!$A$1:$J$32,AL59,FALSE)=0,"-",VLOOKUP($AK$1,選択肢!$A$1:$J$32,AL59,FALSE))</f>
        <v>-</v>
      </c>
      <c r="AM54" s="165"/>
      <c r="AN54" s="150"/>
    </row>
    <row r="55" spans="1:40" ht="18" customHeight="1">
      <c r="A55" s="150"/>
      <c r="B55" s="156"/>
      <c r="C55" s="154" t="s">
        <v>193</v>
      </c>
      <c r="D55" s="154" t="s">
        <v>194</v>
      </c>
      <c r="E55" s="158" t="s">
        <v>193</v>
      </c>
      <c r="F55" s="158" t="s">
        <v>194</v>
      </c>
      <c r="G55" s="158"/>
      <c r="H55" s="158"/>
      <c r="I55" s="154" t="s">
        <v>193</v>
      </c>
      <c r="J55" s="155"/>
      <c r="K55" s="199"/>
      <c r="L55" s="154" t="s">
        <v>194</v>
      </c>
      <c r="M55" s="155"/>
      <c r="N55" s="199"/>
      <c r="O55" s="154" t="s">
        <v>193</v>
      </c>
      <c r="P55" s="155"/>
      <c r="Q55" s="199"/>
      <c r="R55" s="154" t="s">
        <v>194</v>
      </c>
      <c r="S55" s="155"/>
      <c r="T55" s="199"/>
      <c r="U55" s="154" t="s">
        <v>193</v>
      </c>
      <c r="V55" s="155"/>
      <c r="W55" s="199"/>
      <c r="X55" s="154" t="s">
        <v>194</v>
      </c>
      <c r="Y55" s="155"/>
      <c r="Z55" s="199"/>
      <c r="AA55" s="154" t="s">
        <v>193</v>
      </c>
      <c r="AB55" s="155"/>
      <c r="AC55" s="199"/>
      <c r="AD55" s="154" t="s">
        <v>194</v>
      </c>
      <c r="AE55" s="155"/>
      <c r="AF55" s="199"/>
      <c r="AG55" s="154" t="s">
        <v>193</v>
      </c>
      <c r="AH55" s="155"/>
      <c r="AI55" s="199"/>
      <c r="AJ55" s="154" t="s">
        <v>194</v>
      </c>
      <c r="AK55" s="199"/>
      <c r="AL55" s="158" t="s">
        <v>50</v>
      </c>
      <c r="AM55" s="158" t="s">
        <v>209</v>
      </c>
      <c r="AN55" s="150"/>
    </row>
    <row r="56" spans="1:40" ht="18" customHeight="1">
      <c r="A56" s="150"/>
      <c r="B56" s="158" t="s">
        <v>195</v>
      </c>
      <c r="C56" s="158">
        <f>COUNTIFS($B$11:$B$30,C$54,$C$11:$C$30,"A",$E$11:$E$30,"*")</f>
        <v>1</v>
      </c>
      <c r="D56" s="158">
        <f>COUNTIFS($B$11:$B$30,C$54,$C$11:$C$30,"B",$E$11:$E$30,"*")</f>
        <v>0</v>
      </c>
      <c r="E56" s="158">
        <f>COUNTIFS($B$11:$B$30,E$54,$C$11:$C$30,"A",$E$11:$E$30,"*")</f>
        <v>0</v>
      </c>
      <c r="F56" s="154">
        <f>COUNTIFS($B$11:$B$30,E$54,$C$11:$C$30,"B",$E$11:$E$30,"*")</f>
        <v>1</v>
      </c>
      <c r="G56" s="155"/>
      <c r="H56" s="199"/>
      <c r="I56" s="154">
        <f>COUNTIFS($B$11:$B$30,I$54,$C$11:$C$30,"A",$E$11:$E$30,"*")</f>
        <v>0</v>
      </c>
      <c r="J56" s="155"/>
      <c r="K56" s="199"/>
      <c r="L56" s="154">
        <f>COUNTIFS($B$11:$B$30,I$54,$C$11:$C$30,"B",$E$11:$E$30,"*")</f>
        <v>0</v>
      </c>
      <c r="M56" s="155"/>
      <c r="N56" s="199"/>
      <c r="O56" s="154">
        <f>COUNTIFS($B$11:$B$30,O$54,$C$11:$C$30,"A",$E$11:$E$30,"*")</f>
        <v>0</v>
      </c>
      <c r="P56" s="155"/>
      <c r="Q56" s="199"/>
      <c r="R56" s="154">
        <f>COUNTIFS($B$11:$B$30,O$54,$C$11:$C$30,"B",$E$11:$E$30,"*")</f>
        <v>0</v>
      </c>
      <c r="S56" s="155"/>
      <c r="T56" s="199"/>
      <c r="U56" s="154">
        <f>COUNTIFS($B$11:$B$30,U$54,$C$11:$C$30,"A",$E$11:$E$30,"*")</f>
        <v>0</v>
      </c>
      <c r="V56" s="155"/>
      <c r="W56" s="199"/>
      <c r="X56" s="154">
        <f>COUNTIFS($B$11:$B$30,U$54,$C$11:$C$30,"B",$E$11:$E$30,"*")</f>
        <v>0</v>
      </c>
      <c r="Y56" s="155"/>
      <c r="Z56" s="199"/>
      <c r="AA56" s="154">
        <f>COUNTIFS($B$11:$B$30,AA$54,$C$11:$C$30,"A",$E$11:$E$30,"*")</f>
        <v>0</v>
      </c>
      <c r="AB56" s="155"/>
      <c r="AC56" s="199"/>
      <c r="AD56" s="154">
        <f>COUNTIFS($B$11:$B$30,AA$54,$C$11:$C$30,"B",$E$11:$E$30,"*")</f>
        <v>0</v>
      </c>
      <c r="AE56" s="155"/>
      <c r="AF56" s="199"/>
      <c r="AG56" s="154">
        <f>COUNTIFS($B$11:$B$30,AG$54,$C$11:$C$30,"A",$E$11:$E$30,"*")</f>
        <v>0</v>
      </c>
      <c r="AH56" s="155"/>
      <c r="AI56" s="199"/>
      <c r="AJ56" s="154">
        <f>COUNTIFS($B$11:$B$30,AG$54,$C$11:$C$30,"B",$E$11:$E$30,"*")</f>
        <v>0</v>
      </c>
      <c r="AK56" s="199"/>
      <c r="AL56" s="158">
        <f>COUNTIFS($B$11:$B$30,AL$54,$C$11:$C$30,"A",$E$11:$E$30,"*")</f>
        <v>0</v>
      </c>
      <c r="AM56" s="158">
        <f>COUNTIFS($B$11:$B$30,AL$54,$C$11:$C$30,"B",$E$11:$E$30,"*")</f>
        <v>0</v>
      </c>
      <c r="AN56" s="150"/>
    </row>
    <row r="57" spans="1:40" ht="18" customHeight="1">
      <c r="A57" s="150"/>
      <c r="B57" s="165" t="s">
        <v>196</v>
      </c>
      <c r="C57" s="187"/>
      <c r="D57" s="187"/>
      <c r="E57" s="158">
        <f>COUNTIFS($B$11:$B$30,E$54,$C$11:$C$30,"C",$E$11:$E$30,"*")</f>
        <v>0</v>
      </c>
      <c r="F57" s="154">
        <f>COUNTIFS($B$11:$B$30,E$54,$C$11:$C$30,"D",$E$11:$E$30,"*")</f>
        <v>0</v>
      </c>
      <c r="G57" s="155"/>
      <c r="H57" s="199"/>
      <c r="I57" s="154">
        <f>COUNTIFS($B$11:$B$30,I$54,$C$11:$C$30,"C",$E$11:$E$30,"*")</f>
        <v>1</v>
      </c>
      <c r="J57" s="155"/>
      <c r="K57" s="199"/>
      <c r="L57" s="154">
        <f>COUNTIFS($B$11:$B$30,I$54,$C$11:$C$30,"D",$E$11:$E$30,"*")</f>
        <v>1</v>
      </c>
      <c r="M57" s="155"/>
      <c r="N57" s="199"/>
      <c r="O57" s="154">
        <f>COUNTIFS($B$11:$B$30,O$54,$C$11:$C$30,"C",$E$11:$E$30,"*")</f>
        <v>0</v>
      </c>
      <c r="P57" s="155"/>
      <c r="Q57" s="199"/>
      <c r="R57" s="154">
        <f>COUNTIFS($B$11:$B$30,O$54,$C$11:$C$30,"D",$E$11:$E$30,"*")</f>
        <v>0</v>
      </c>
      <c r="S57" s="155"/>
      <c r="T57" s="199"/>
      <c r="U57" s="154">
        <f>COUNTIFS($B$11:$B$30,U$54,$C$11:$C$30,"C",$E$11:$E$30,"*")</f>
        <v>0</v>
      </c>
      <c r="V57" s="155"/>
      <c r="W57" s="199"/>
      <c r="X57" s="154">
        <f>COUNTIFS($B$11:$B$30,U$54,$C$11:$C$30,"D",$E$11:$E$30,"*")</f>
        <v>0</v>
      </c>
      <c r="Y57" s="155"/>
      <c r="Z57" s="199"/>
      <c r="AA57" s="154">
        <f>COUNTIFS($B$11:$B$30,AA$54,$C$11:$C$30,"C",$E$11:$E$30,"*")</f>
        <v>0</v>
      </c>
      <c r="AB57" s="155"/>
      <c r="AC57" s="199"/>
      <c r="AD57" s="154">
        <f>COUNTIFS($B$11:$B$30,AA$54,$C$11:$C$30,"D",$E$11:$E$30,"*")</f>
        <v>0</v>
      </c>
      <c r="AE57" s="155"/>
      <c r="AF57" s="199"/>
      <c r="AG57" s="154">
        <f>COUNTIFS($B$11:$B$30,AG$54,$C$11:$C$30,"C",$E$11:$E$30,"*")</f>
        <v>0</v>
      </c>
      <c r="AH57" s="155"/>
      <c r="AI57" s="199"/>
      <c r="AJ57" s="154">
        <f>COUNTIFS($B$11:$B$30,AG$54,$C$11:$C$30,"D",$E$11:$E$30,"*")</f>
        <v>0</v>
      </c>
      <c r="AK57" s="199"/>
      <c r="AL57" s="158">
        <f>COUNTIFS($B$11:$B$30,AL$54,$C$11:$C$30,"C",$E$11:$E$30,"*")</f>
        <v>0</v>
      </c>
      <c r="AM57" s="158">
        <f>COUNTIFS($B$11:$B$30,AL$54,$C$11:$C$30,"D",$E$11:$E$30,"*")</f>
        <v>0</v>
      </c>
      <c r="AN57" s="150"/>
    </row>
    <row r="58" spans="1:40" ht="24.95" customHeight="1">
      <c r="A58" s="150"/>
      <c r="B58" s="165" t="s">
        <v>197</v>
      </c>
      <c r="C58" s="188"/>
      <c r="D58" s="197"/>
      <c r="E58" s="186">
        <f>IF($AK$3="４週",SUMIFS($AK$11:$AK$30,$B$11:$B$30,E54)/4/$AH$5,IF($AK$3="歴月",SUMIFS($AK$11:$AK$30,$B$11:$B$30,E54)/$AL$5,"記載する期間を選択してください"))</f>
        <v>0</v>
      </c>
      <c r="F58" s="196"/>
      <c r="G58" s="196"/>
      <c r="H58" s="208"/>
      <c r="I58" s="186">
        <f>IF($AK$3="４週",SUMIFS($AK$11:$AK$30,$B$11:$B$30,I54)/4/$AH$5,IF($AK$3="歴月",SUMIFS($AK$11:$AK$30,$B$11:$B$30,I54)/$AL$5,"記載する期間を選択してください"))</f>
        <v>0</v>
      </c>
      <c r="J58" s="196"/>
      <c r="K58" s="196"/>
      <c r="L58" s="196"/>
      <c r="M58" s="196"/>
      <c r="N58" s="208"/>
      <c r="O58" s="186">
        <f>IF($AK$3="４週",SUMIFS($AK$11:$AK$30,$B$11:$B$30,O54)/4/$AH$5,IF($AK$3="歴月",SUMIFS($AK$11:$AK$30,$B$11:$B$30,O54)/$AL$5,"記載する期間を選択してください"))</f>
        <v>0</v>
      </c>
      <c r="P58" s="196"/>
      <c r="Q58" s="196"/>
      <c r="R58" s="196"/>
      <c r="S58" s="196"/>
      <c r="T58" s="208"/>
      <c r="U58" s="247"/>
      <c r="V58" s="248"/>
      <c r="W58" s="248"/>
      <c r="X58" s="248"/>
      <c r="Y58" s="248"/>
      <c r="Z58" s="249"/>
      <c r="AA58" s="186">
        <f>IF($AK$3="４週",SUMIFS($AK$11:$AK$30,$B$11:$B$30,AA54)/4/$AH$5,IF($AK$3="歴月",SUMIFS($AK$11:$AK$30,$B$11:$B$30,AA54)/$AL$5,"記載する期間を選択してください"))</f>
        <v>0</v>
      </c>
      <c r="AB58" s="196"/>
      <c r="AC58" s="196"/>
      <c r="AD58" s="196"/>
      <c r="AE58" s="196"/>
      <c r="AF58" s="208"/>
      <c r="AG58" s="186">
        <f>IF($AK$3="４週",SUMIFS($AK$11:$AK$30,$B$11:$B$30,AG54)/4/$AH$5,IF($AK$3="歴月",SUMIFS($AK$11:$AK$30,$B$11:$B$30,AG54)/$AL$5,"記載する期間を選択してください"))</f>
        <v>0</v>
      </c>
      <c r="AH58" s="196"/>
      <c r="AI58" s="196"/>
      <c r="AJ58" s="196"/>
      <c r="AK58" s="208"/>
      <c r="AL58" s="186">
        <f>IF($AK$3="４週",SUMIFS($AK$11:$AK$30,$B$11:$B$30,AL54)/4/$AH$5,IF($AK$3="歴月",SUMIFS($AK$11:$AK$30,$B$11:$B$30,AL54)/$AL$5,"記載する期間を選択してください"))</f>
        <v>0</v>
      </c>
      <c r="AM58" s="208"/>
      <c r="AN58" s="150"/>
    </row>
    <row r="59" spans="1:40" ht="5.0999999999999996" customHeight="1">
      <c r="A59" s="150"/>
      <c r="B59" s="145"/>
      <c r="C59" s="189">
        <v>2</v>
      </c>
      <c r="D59" s="189"/>
      <c r="E59" s="189">
        <v>3</v>
      </c>
      <c r="F59" s="189"/>
      <c r="G59" s="189"/>
      <c r="H59" s="189"/>
      <c r="I59" s="189">
        <v>4</v>
      </c>
      <c r="J59" s="189"/>
      <c r="K59" s="189"/>
      <c r="L59" s="189"/>
      <c r="M59" s="189"/>
      <c r="N59" s="189"/>
      <c r="O59" s="189">
        <v>5</v>
      </c>
      <c r="P59" s="189"/>
      <c r="Q59" s="189"/>
      <c r="R59" s="189"/>
      <c r="S59" s="189"/>
      <c r="T59" s="189"/>
      <c r="U59" s="189">
        <v>6</v>
      </c>
      <c r="V59" s="189"/>
      <c r="W59" s="189"/>
      <c r="X59" s="189"/>
      <c r="Y59" s="189"/>
      <c r="Z59" s="189"/>
      <c r="AA59" s="189">
        <v>7</v>
      </c>
      <c r="AB59" s="189"/>
      <c r="AC59" s="189"/>
      <c r="AD59" s="189"/>
      <c r="AE59" s="189"/>
      <c r="AF59" s="189"/>
      <c r="AG59" s="189">
        <v>8</v>
      </c>
      <c r="AH59" s="189"/>
      <c r="AI59" s="189"/>
      <c r="AJ59" s="189"/>
      <c r="AK59" s="189"/>
      <c r="AL59" s="189">
        <v>9</v>
      </c>
      <c r="AM59" s="166"/>
      <c r="AN59" s="150"/>
    </row>
    <row r="60" spans="1:40" ht="15" customHeight="1">
      <c r="A60" s="148" t="s">
        <v>145</v>
      </c>
      <c r="B60" s="175"/>
      <c r="C60" s="175"/>
      <c r="D60" s="175"/>
      <c r="E60" s="175"/>
      <c r="F60" s="205"/>
      <c r="G60" s="175"/>
      <c r="H60" s="189"/>
      <c r="I60" s="189"/>
      <c r="J60" s="189"/>
      <c r="K60" s="189"/>
      <c r="L60" s="189"/>
      <c r="M60" s="189"/>
      <c r="N60" s="189"/>
      <c r="O60" s="189"/>
      <c r="P60" s="189"/>
      <c r="Q60" s="189"/>
      <c r="R60" s="189">
        <v>6</v>
      </c>
      <c r="S60" s="189"/>
      <c r="T60" s="189"/>
      <c r="U60" s="189"/>
      <c r="V60" s="189"/>
      <c r="W60" s="189"/>
      <c r="X60" s="189">
        <v>7</v>
      </c>
      <c r="Y60" s="189"/>
      <c r="Z60" s="189"/>
      <c r="AA60" s="189"/>
      <c r="AB60" s="189"/>
      <c r="AC60" s="189"/>
      <c r="AD60" s="189">
        <v>8</v>
      </c>
      <c r="AE60" s="189"/>
      <c r="AF60" s="189"/>
      <c r="AG60" s="217"/>
      <c r="AH60" s="217"/>
      <c r="AI60" s="217"/>
      <c r="AJ60" s="217">
        <v>9</v>
      </c>
      <c r="AK60" s="189"/>
      <c r="AL60" s="189"/>
      <c r="AM60" s="150"/>
    </row>
    <row r="61" spans="1:40" s="148" customFormat="1" ht="15" customHeight="1">
      <c r="A61" s="148" t="s">
        <v>48</v>
      </c>
      <c r="B61" s="164"/>
      <c r="C61" s="164"/>
      <c r="D61" s="164"/>
      <c r="E61" s="164"/>
      <c r="F61" s="164"/>
      <c r="G61" s="164"/>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row>
    <row r="62" spans="1:40" s="148" customFormat="1" ht="15" customHeight="1">
      <c r="A62" s="148" t="s">
        <v>146</v>
      </c>
      <c r="B62" s="164"/>
      <c r="C62" s="164"/>
      <c r="D62" s="164"/>
      <c r="E62" s="164"/>
      <c r="F62" s="164"/>
      <c r="G62" s="164"/>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row>
    <row r="63" spans="1:40" s="148" customFormat="1" ht="15" customHeight="1">
      <c r="A63" s="148" t="s">
        <v>37</v>
      </c>
      <c r="B63" s="164"/>
      <c r="C63" s="164"/>
      <c r="D63" s="164"/>
      <c r="E63" s="164"/>
      <c r="F63" s="164"/>
      <c r="G63" s="164"/>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row>
    <row r="64" spans="1:40" s="148" customFormat="1" ht="15" customHeight="1">
      <c r="A64" s="148" t="s">
        <v>147</v>
      </c>
      <c r="B64" s="164"/>
      <c r="C64" s="164"/>
      <c r="D64" s="164"/>
      <c r="E64" s="164"/>
      <c r="F64" s="164"/>
      <c r="G64" s="164"/>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row>
    <row r="65" spans="1:7" ht="15" customHeight="1">
      <c r="A65" s="148" t="s">
        <v>148</v>
      </c>
      <c r="B65" s="176"/>
      <c r="C65" s="148"/>
      <c r="D65" s="148"/>
      <c r="E65" s="148"/>
      <c r="F65" s="148"/>
      <c r="G65" s="148"/>
    </row>
    <row r="66" spans="1:7" ht="15" customHeight="1">
      <c r="A66" s="148" t="s">
        <v>149</v>
      </c>
      <c r="B66" s="176"/>
      <c r="C66" s="148"/>
      <c r="D66" s="148"/>
      <c r="E66" s="148"/>
      <c r="F66" s="148"/>
      <c r="G66" s="148"/>
    </row>
    <row r="67" spans="1:7" ht="15" customHeight="1">
      <c r="A67" s="148"/>
      <c r="B67" s="158" t="s">
        <v>150</v>
      </c>
      <c r="C67" s="158" t="s">
        <v>151</v>
      </c>
      <c r="D67" s="158"/>
      <c r="E67" s="158"/>
      <c r="F67" s="148"/>
      <c r="G67" s="148"/>
    </row>
    <row r="68" spans="1:7" ht="15" customHeight="1">
      <c r="A68" s="148"/>
      <c r="B68" s="177" t="s">
        <v>153</v>
      </c>
      <c r="C68" s="190" t="s">
        <v>154</v>
      </c>
      <c r="D68" s="190"/>
      <c r="E68" s="190"/>
      <c r="F68" s="148"/>
      <c r="G68" s="148"/>
    </row>
    <row r="69" spans="1:7" ht="15" customHeight="1">
      <c r="A69" s="148"/>
      <c r="B69" s="177" t="s">
        <v>155</v>
      </c>
      <c r="C69" s="190" t="s">
        <v>156</v>
      </c>
      <c r="D69" s="190"/>
      <c r="E69" s="190"/>
      <c r="F69" s="148"/>
      <c r="G69" s="148"/>
    </row>
    <row r="70" spans="1:7" ht="15" customHeight="1">
      <c r="A70" s="148"/>
      <c r="B70" s="177" t="s">
        <v>157</v>
      </c>
      <c r="C70" s="190" t="s">
        <v>158</v>
      </c>
      <c r="D70" s="190"/>
      <c r="E70" s="190"/>
      <c r="F70" s="148"/>
      <c r="G70" s="148"/>
    </row>
    <row r="71" spans="1:7" ht="15" customHeight="1">
      <c r="A71" s="148"/>
      <c r="B71" s="177" t="s">
        <v>160</v>
      </c>
      <c r="C71" s="190" t="s">
        <v>161</v>
      </c>
      <c r="D71" s="190"/>
      <c r="E71" s="190"/>
      <c r="F71" s="148"/>
      <c r="G71" s="148"/>
    </row>
    <row r="72" spans="1:7" ht="15" customHeight="1">
      <c r="A72" s="148"/>
      <c r="B72" s="148" t="s">
        <v>162</v>
      </c>
      <c r="C72" s="148"/>
      <c r="D72" s="148"/>
      <c r="E72" s="148"/>
      <c r="F72" s="148"/>
      <c r="G72" s="148"/>
    </row>
    <row r="73" spans="1:7" ht="15" customHeight="1">
      <c r="A73" s="148"/>
      <c r="B73" s="148" t="s">
        <v>26</v>
      </c>
      <c r="C73" s="148"/>
      <c r="D73" s="148"/>
      <c r="E73" s="148"/>
      <c r="F73" s="148"/>
      <c r="G73" s="148"/>
    </row>
    <row r="74" spans="1:7" ht="15" customHeight="1">
      <c r="A74" s="148"/>
      <c r="B74" s="148" t="s">
        <v>163</v>
      </c>
      <c r="C74" s="148"/>
      <c r="D74" s="148"/>
      <c r="E74" s="148"/>
      <c r="F74" s="148"/>
      <c r="G74" s="148"/>
    </row>
    <row r="75" spans="1:7" ht="15" customHeight="1">
      <c r="A75" s="148" t="s">
        <v>164</v>
      </c>
      <c r="B75" s="176"/>
      <c r="C75" s="148"/>
      <c r="D75" s="148"/>
      <c r="E75" s="148"/>
      <c r="F75" s="148"/>
      <c r="G75" s="148"/>
    </row>
    <row r="76" spans="1:7" ht="15" customHeight="1">
      <c r="A76" s="148" t="s">
        <v>216</v>
      </c>
      <c r="B76" s="176"/>
      <c r="C76" s="148"/>
      <c r="D76" s="148"/>
      <c r="E76" s="148"/>
      <c r="F76" s="148"/>
      <c r="G76" s="148"/>
    </row>
    <row r="77" spans="1:7" ht="15" customHeight="1">
      <c r="A77" s="148" t="s">
        <v>165</v>
      </c>
      <c r="B77" s="176"/>
      <c r="C77" s="148"/>
      <c r="D77" s="148"/>
      <c r="E77" s="148"/>
      <c r="F77" s="148"/>
      <c r="G77" s="148"/>
    </row>
    <row r="78" spans="1:7" ht="15" customHeight="1">
      <c r="A78" s="148" t="s">
        <v>166</v>
      </c>
      <c r="B78" s="176"/>
      <c r="C78" s="148"/>
      <c r="D78" s="148"/>
      <c r="E78" s="148"/>
      <c r="F78" s="148"/>
      <c r="G78" s="148"/>
    </row>
    <row r="79" spans="1:7" ht="15" customHeight="1">
      <c r="A79" s="148" t="s">
        <v>167</v>
      </c>
      <c r="B79" s="176"/>
      <c r="C79" s="148"/>
      <c r="D79" s="148"/>
      <c r="E79" s="148"/>
      <c r="F79" s="148"/>
      <c r="G79" s="148"/>
    </row>
    <row r="80" spans="1:7" ht="15" customHeight="1">
      <c r="A80" s="148" t="s">
        <v>168</v>
      </c>
      <c r="B80" s="176"/>
      <c r="C80" s="148"/>
      <c r="D80" s="148"/>
      <c r="E80" s="148"/>
      <c r="F80" s="148"/>
      <c r="G80" s="148"/>
    </row>
    <row r="81" spans="1:7" ht="15" customHeight="1">
      <c r="A81" s="148"/>
      <c r="B81" s="148" t="s">
        <v>89</v>
      </c>
      <c r="C81" s="148"/>
      <c r="D81" s="148"/>
      <c r="E81" s="148"/>
      <c r="F81" s="148"/>
      <c r="G81" s="148"/>
    </row>
    <row r="82" spans="1:7" ht="15" customHeight="1">
      <c r="A82" s="148"/>
      <c r="B82" s="148" t="s">
        <v>169</v>
      </c>
      <c r="C82" s="148"/>
      <c r="D82" s="148"/>
      <c r="E82" s="148"/>
      <c r="F82" s="148"/>
      <c r="G82" s="148"/>
    </row>
    <row r="83" spans="1:7" ht="15" customHeight="1">
      <c r="A83" s="148" t="s">
        <v>116</v>
      </c>
      <c r="B83" s="176"/>
      <c r="C83" s="148"/>
      <c r="D83" s="148"/>
      <c r="E83" s="148"/>
      <c r="F83" s="148"/>
      <c r="G83" s="148"/>
    </row>
    <row r="84" spans="1:7" ht="15" customHeight="1">
      <c r="A84" s="148" t="s">
        <v>171</v>
      </c>
      <c r="B84" s="176"/>
      <c r="C84" s="148"/>
      <c r="D84" s="148"/>
      <c r="E84" s="148"/>
      <c r="F84" s="148"/>
      <c r="G84" s="148"/>
    </row>
    <row r="85" spans="1:7" ht="15" customHeight="1">
      <c r="A85" s="148" t="s">
        <v>172</v>
      </c>
      <c r="B85" s="176"/>
      <c r="C85" s="148"/>
      <c r="D85" s="148"/>
      <c r="E85" s="148"/>
      <c r="F85" s="148"/>
      <c r="G85" s="148"/>
    </row>
    <row r="86" spans="1:7" ht="15" customHeight="1">
      <c r="A86" s="148" t="s">
        <v>173</v>
      </c>
      <c r="B86" s="176"/>
      <c r="C86" s="148"/>
      <c r="D86" s="148"/>
      <c r="E86" s="148"/>
      <c r="F86" s="148"/>
      <c r="G86" s="148"/>
    </row>
    <row r="87" spans="1:7" ht="15" customHeight="1">
      <c r="A87" s="148" t="s">
        <v>175</v>
      </c>
      <c r="B87" s="176"/>
      <c r="C87" s="148"/>
      <c r="D87" s="148"/>
      <c r="E87" s="148"/>
      <c r="F87" s="148"/>
      <c r="G87" s="148"/>
    </row>
    <row r="88" spans="1:7" ht="15" customHeight="1">
      <c r="A88" s="148" t="s">
        <v>55</v>
      </c>
      <c r="B88" s="176"/>
      <c r="C88" s="148"/>
      <c r="D88" s="148"/>
      <c r="E88" s="148"/>
      <c r="F88" s="148"/>
      <c r="G88" s="148"/>
    </row>
    <row r="89" spans="1:7" ht="15" customHeight="1">
      <c r="A89" s="148" t="s">
        <v>177</v>
      </c>
      <c r="B89" s="176"/>
      <c r="C89" s="148"/>
      <c r="D89" s="148"/>
      <c r="E89" s="148"/>
      <c r="F89" s="148"/>
      <c r="G89" s="148"/>
    </row>
    <row r="90" spans="1:7" ht="15" customHeight="1">
      <c r="A90" s="148" t="s">
        <v>178</v>
      </c>
      <c r="B90" s="176"/>
      <c r="C90" s="148"/>
      <c r="D90" s="148"/>
      <c r="E90" s="148"/>
      <c r="F90" s="148"/>
      <c r="G90" s="148"/>
    </row>
  </sheetData>
  <mergeCells count="267">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F38:H38"/>
    <mergeCell ref="I38:K38"/>
    <mergeCell ref="L38:N38"/>
    <mergeCell ref="O38:Q38"/>
    <mergeCell ref="R38:T38"/>
    <mergeCell ref="U38:W38"/>
    <mergeCell ref="X38:Z38"/>
    <mergeCell ref="AA38:AC38"/>
    <mergeCell ref="AD38:AF38"/>
    <mergeCell ref="AG38:AI38"/>
    <mergeCell ref="AJ38:AK38"/>
    <mergeCell ref="AM38:AN38"/>
    <mergeCell ref="F39:H39"/>
    <mergeCell ref="I39:K39"/>
    <mergeCell ref="L39:N39"/>
    <mergeCell ref="O39:Q39"/>
    <mergeCell ref="R39:T39"/>
    <mergeCell ref="U39:W39"/>
    <mergeCell ref="X39:Z39"/>
    <mergeCell ref="AA39:AC39"/>
    <mergeCell ref="AD39:AF39"/>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O50:T50"/>
    <mergeCell ref="A51:B51"/>
    <mergeCell ref="C51:D51"/>
    <mergeCell ref="E51:H51"/>
    <mergeCell ref="I51:N51"/>
    <mergeCell ref="O51:T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 ref="AL41:AL42"/>
    <mergeCell ref="AL43:AL44"/>
    <mergeCell ref="AL45:AL46"/>
  </mergeCells>
  <phoneticPr fontId="4"/>
  <dataValidations count="7">
    <dataValidation type="list" allowBlank="1" showDropDown="0" showInputMessage="1" showErrorMessage="0" sqref="B13:B30">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48:I49 I52 L48:L49 L52 AL37:AL41 AJ37:AJ47 AM36 AM42 AM44 AL43 AM46 AL45"/>
    <dataValidation type="list" allowBlank="1" showDropDown="0" showInputMessage="1" showErrorMessage="1" sqref="C11:C30">
      <formula1>"A,B,C,D"</formula1>
    </dataValidation>
    <dataValidation type="whole" operator="greaterThanOrEqual" allowBlank="1" showDropDown="0" showInputMessage="1" showErrorMessage="1" sqref="AG37:AG47 L37:L47 O37:O47 R37:R47 U37:U47 X37:X47 AA37:AA47 AD37:AD47 I37:I47 D37:F47">
      <formula1>0</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usePrinterDefaults="1" r:id="rId1"/>
  <headerFooter alignWithMargins="0">
    <oddHeader>&amp;L&amp;"ＭＳ ゴシック,標準"&amp;10（参考様式）</oddHeader>
  </headerFooter>
  <rowBreaks count="2" manualBreakCount="2">
    <brk id="34" max="39" man="1"/>
    <brk id="7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121</v>
      </c>
      <c r="B1" t="s">
        <v>191</v>
      </c>
      <c r="C1" t="s">
        <v>219</v>
      </c>
      <c r="D1" t="s">
        <v>184</v>
      </c>
      <c r="E1" t="s">
        <v>234</v>
      </c>
      <c r="F1" t="s">
        <v>245</v>
      </c>
      <c r="G1" t="s">
        <v>246</v>
      </c>
      <c r="H1" t="s">
        <v>218</v>
      </c>
      <c r="I1" t="s">
        <v>180</v>
      </c>
      <c r="J1" t="s">
        <v>247</v>
      </c>
      <c r="K1" t="s">
        <v>248</v>
      </c>
    </row>
    <row r="2" spans="1:12">
      <c r="A2" t="s">
        <v>179</v>
      </c>
      <c r="B2" t="s">
        <v>183</v>
      </c>
      <c r="C2" t="s">
        <v>111</v>
      </c>
      <c r="D2" t="s">
        <v>186</v>
      </c>
    </row>
    <row r="3" spans="1:12">
      <c r="A3" t="s">
        <v>159</v>
      </c>
      <c r="B3" t="s">
        <v>183</v>
      </c>
      <c r="C3" t="s">
        <v>111</v>
      </c>
      <c r="D3" t="s">
        <v>186</v>
      </c>
    </row>
    <row r="4" spans="1:12">
      <c r="A4" t="s">
        <v>12</v>
      </c>
      <c r="B4" t="s">
        <v>183</v>
      </c>
      <c r="C4" t="s">
        <v>111</v>
      </c>
      <c r="D4" t="s">
        <v>186</v>
      </c>
    </row>
    <row r="5" spans="1:12">
      <c r="A5" t="s">
        <v>199</v>
      </c>
      <c r="B5" t="s">
        <v>183</v>
      </c>
      <c r="C5" t="s">
        <v>111</v>
      </c>
      <c r="D5" t="s">
        <v>186</v>
      </c>
    </row>
    <row r="6" spans="1:12">
      <c r="A6" s="241" t="s">
        <v>200</v>
      </c>
      <c r="B6" s="241" t="s">
        <v>183</v>
      </c>
      <c r="C6" s="241" t="s">
        <v>201</v>
      </c>
      <c r="D6" s="241" t="s">
        <v>203</v>
      </c>
      <c r="E6" s="241" t="s">
        <v>205</v>
      </c>
      <c r="F6" s="241" t="s">
        <v>202</v>
      </c>
      <c r="G6" s="241"/>
      <c r="H6" s="241"/>
      <c r="I6" s="241"/>
      <c r="J6" s="241"/>
    </row>
    <row r="7" spans="1:12">
      <c r="A7" s="241" t="s">
        <v>198</v>
      </c>
      <c r="B7" s="241" t="s">
        <v>183</v>
      </c>
      <c r="C7" s="241" t="s">
        <v>201</v>
      </c>
      <c r="D7" s="241" t="s">
        <v>203</v>
      </c>
      <c r="E7" s="241" t="s">
        <v>205</v>
      </c>
      <c r="F7" s="241" t="s">
        <v>176</v>
      </c>
      <c r="G7" s="241" t="s">
        <v>249</v>
      </c>
      <c r="H7" s="241" t="s">
        <v>61</v>
      </c>
      <c r="I7" s="241" t="s">
        <v>202</v>
      </c>
      <c r="J7" s="241"/>
    </row>
    <row r="8" spans="1:12">
      <c r="A8" s="241" t="s">
        <v>250</v>
      </c>
      <c r="B8" s="241" t="s">
        <v>183</v>
      </c>
      <c r="C8" s="241" t="s">
        <v>202</v>
      </c>
      <c r="D8" s="241"/>
      <c r="E8" s="241"/>
      <c r="F8" s="241"/>
      <c r="G8" s="241"/>
      <c r="H8" s="241"/>
      <c r="I8" s="241"/>
      <c r="J8" s="241"/>
    </row>
    <row r="9" spans="1:12">
      <c r="A9" s="241" t="s">
        <v>244</v>
      </c>
      <c r="B9" s="241" t="s">
        <v>183</v>
      </c>
      <c r="C9" s="241" t="s">
        <v>202</v>
      </c>
      <c r="D9" s="241"/>
      <c r="E9" s="241"/>
      <c r="F9" s="241"/>
      <c r="G9" s="241"/>
      <c r="H9" s="241"/>
      <c r="I9" s="241"/>
      <c r="J9" s="241"/>
    </row>
    <row r="10" spans="1:12">
      <c r="A10" s="241" t="s">
        <v>251</v>
      </c>
      <c r="B10" s="241" t="s">
        <v>183</v>
      </c>
      <c r="C10" s="241" t="s">
        <v>202</v>
      </c>
      <c r="D10" s="241"/>
      <c r="E10" s="241"/>
      <c r="F10" s="241"/>
      <c r="G10" s="241"/>
      <c r="H10" s="241"/>
      <c r="I10" s="241"/>
      <c r="J10" s="241"/>
    </row>
    <row r="11" spans="1:12">
      <c r="A11" s="241" t="s">
        <v>252</v>
      </c>
      <c r="B11" s="241" t="s">
        <v>183</v>
      </c>
      <c r="C11" s="241" t="s">
        <v>111</v>
      </c>
      <c r="D11" s="241" t="s">
        <v>186</v>
      </c>
      <c r="E11" s="241"/>
      <c r="F11" s="241"/>
      <c r="G11" s="241"/>
      <c r="H11" s="241"/>
      <c r="I11" s="241"/>
      <c r="J11" s="241"/>
    </row>
    <row r="12" spans="1:12">
      <c r="A12" s="241" t="s">
        <v>152</v>
      </c>
      <c r="B12" s="241" t="s">
        <v>183</v>
      </c>
      <c r="C12" s="241" t="s">
        <v>201</v>
      </c>
      <c r="D12" s="241" t="s">
        <v>227</v>
      </c>
      <c r="E12" s="241" t="s">
        <v>202</v>
      </c>
      <c r="F12" s="241"/>
      <c r="G12" s="241"/>
      <c r="H12" s="241"/>
      <c r="I12" s="241"/>
      <c r="J12" s="241"/>
    </row>
    <row r="13" spans="1:12">
      <c r="A13" s="241" t="s">
        <v>231</v>
      </c>
      <c r="B13" s="241" t="s">
        <v>183</v>
      </c>
      <c r="C13" s="241" t="s">
        <v>201</v>
      </c>
      <c r="D13" s="241" t="s">
        <v>227</v>
      </c>
      <c r="E13" s="241"/>
      <c r="F13" s="241"/>
      <c r="G13" s="241"/>
      <c r="H13" s="241"/>
      <c r="I13" s="241"/>
      <c r="J13" s="241"/>
    </row>
    <row r="14" spans="1:12">
      <c r="A14" s="241" t="s">
        <v>232</v>
      </c>
      <c r="B14" s="241" t="s">
        <v>183</v>
      </c>
      <c r="C14" s="241" t="s">
        <v>201</v>
      </c>
      <c r="D14" s="241" t="s">
        <v>227</v>
      </c>
      <c r="E14" s="241" t="s">
        <v>202</v>
      </c>
      <c r="F14" s="241" t="s">
        <v>33</v>
      </c>
      <c r="G14" s="241"/>
      <c r="H14" s="241"/>
      <c r="I14" s="241"/>
      <c r="J14" s="241"/>
    </row>
    <row r="15" spans="1:12">
      <c r="A15" s="241" t="s">
        <v>233</v>
      </c>
      <c r="B15" s="241" t="s">
        <v>183</v>
      </c>
      <c r="C15" s="241" t="s">
        <v>201</v>
      </c>
      <c r="D15" s="241" t="s">
        <v>203</v>
      </c>
      <c r="E15" s="241" t="s">
        <v>205</v>
      </c>
      <c r="F15" s="241" t="s">
        <v>176</v>
      </c>
      <c r="G15" s="241" t="s">
        <v>249</v>
      </c>
      <c r="H15" s="241" t="s">
        <v>61</v>
      </c>
      <c r="I15" s="241" t="s">
        <v>253</v>
      </c>
      <c r="J15" s="241" t="s">
        <v>254</v>
      </c>
      <c r="K15" t="s">
        <v>202</v>
      </c>
      <c r="L15" s="241"/>
    </row>
    <row r="16" spans="1:12">
      <c r="A16" s="241" t="s">
        <v>213</v>
      </c>
      <c r="B16" s="241" t="s">
        <v>183</v>
      </c>
      <c r="C16" s="241" t="s">
        <v>201</v>
      </c>
      <c r="D16" s="241" t="s">
        <v>205</v>
      </c>
      <c r="E16" s="241" t="s">
        <v>176</v>
      </c>
      <c r="F16" s="241" t="s">
        <v>249</v>
      </c>
      <c r="G16" s="241" t="s">
        <v>61</v>
      </c>
      <c r="H16" s="241" t="s">
        <v>202</v>
      </c>
      <c r="I16" s="241"/>
      <c r="J16" s="241"/>
    </row>
    <row r="17" spans="1:11">
      <c r="A17" s="241" t="s">
        <v>68</v>
      </c>
      <c r="B17" s="241" t="s">
        <v>183</v>
      </c>
      <c r="C17" s="241" t="s">
        <v>201</v>
      </c>
      <c r="D17" s="241" t="s">
        <v>215</v>
      </c>
      <c r="E17" s="241" t="s">
        <v>202</v>
      </c>
      <c r="F17" s="241"/>
      <c r="G17" s="241"/>
      <c r="H17" s="241"/>
      <c r="I17" s="241"/>
      <c r="J17" s="241"/>
    </row>
    <row r="18" spans="1:11">
      <c r="A18" s="241" t="s">
        <v>188</v>
      </c>
      <c r="B18" s="241" t="s">
        <v>183</v>
      </c>
      <c r="C18" s="241" t="s">
        <v>1</v>
      </c>
      <c r="D18" s="241"/>
      <c r="E18" s="241"/>
      <c r="F18" s="241"/>
      <c r="G18" s="241"/>
      <c r="H18" s="241"/>
      <c r="I18" s="241"/>
      <c r="J18" s="241"/>
    </row>
    <row r="19" spans="1:11">
      <c r="A19" s="241" t="s">
        <v>217</v>
      </c>
      <c r="B19" s="241" t="s">
        <v>183</v>
      </c>
      <c r="C19" s="241" t="s">
        <v>201</v>
      </c>
      <c r="D19" s="241" t="s">
        <v>220</v>
      </c>
      <c r="E19" s="241" t="s">
        <v>221</v>
      </c>
      <c r="F19" s="241" t="s">
        <v>223</v>
      </c>
      <c r="G19" s="241"/>
      <c r="H19" s="241"/>
      <c r="I19" s="241"/>
      <c r="J19" s="241"/>
    </row>
    <row r="20" spans="1:11">
      <c r="A20" s="241" t="s">
        <v>222</v>
      </c>
      <c r="B20" s="241" t="s">
        <v>183</v>
      </c>
      <c r="C20" s="241" t="s">
        <v>201</v>
      </c>
      <c r="D20" s="241" t="s">
        <v>221</v>
      </c>
      <c r="E20" s="241" t="s">
        <v>223</v>
      </c>
      <c r="F20" s="241"/>
      <c r="G20" s="241"/>
      <c r="H20" s="241"/>
      <c r="I20" s="241"/>
      <c r="J20" s="241"/>
    </row>
    <row r="21" spans="1:11">
      <c r="A21" s="241" t="s">
        <v>225</v>
      </c>
      <c r="B21" s="241" t="s">
        <v>183</v>
      </c>
      <c r="C21" s="241" t="s">
        <v>201</v>
      </c>
      <c r="D21" s="241" t="s">
        <v>221</v>
      </c>
      <c r="E21" s="241" t="s">
        <v>223</v>
      </c>
      <c r="F21" s="241"/>
      <c r="G21" s="241"/>
      <c r="H21" s="241"/>
      <c r="I21" s="241"/>
      <c r="J21" s="241"/>
    </row>
    <row r="22" spans="1:11">
      <c r="A22" s="241" t="s">
        <v>235</v>
      </c>
      <c r="B22" s="241" t="s">
        <v>183</v>
      </c>
      <c r="C22" s="241" t="s">
        <v>186</v>
      </c>
      <c r="D22" s="241"/>
      <c r="E22" s="241"/>
      <c r="F22" s="241"/>
      <c r="G22" s="241"/>
      <c r="H22" s="241"/>
      <c r="I22" s="241"/>
      <c r="J22" s="241"/>
    </row>
    <row r="23" spans="1:11">
      <c r="A23" s="241" t="s">
        <v>226</v>
      </c>
      <c r="B23" s="241" t="s">
        <v>183</v>
      </c>
      <c r="C23" s="241" t="s">
        <v>201</v>
      </c>
      <c r="D23" s="241" t="s">
        <v>132</v>
      </c>
      <c r="E23" s="241"/>
      <c r="F23" s="241"/>
      <c r="G23" s="241"/>
      <c r="H23" s="241"/>
      <c r="I23" s="241"/>
      <c r="J23" s="241"/>
    </row>
    <row r="24" spans="1:11">
      <c r="A24" s="241" t="s">
        <v>185</v>
      </c>
      <c r="B24" s="241" t="s">
        <v>183</v>
      </c>
      <c r="C24" s="241" t="s">
        <v>201</v>
      </c>
      <c r="D24" s="241" t="s">
        <v>99</v>
      </c>
      <c r="E24" s="241"/>
      <c r="F24" s="241"/>
      <c r="G24" s="241"/>
      <c r="H24" s="241"/>
      <c r="I24" s="241"/>
      <c r="J24" s="241"/>
    </row>
    <row r="25" spans="1:11">
      <c r="A25" s="241" t="s">
        <v>107</v>
      </c>
      <c r="B25" s="241" t="s">
        <v>183</v>
      </c>
      <c r="C25" s="241" t="s">
        <v>28</v>
      </c>
      <c r="D25" s="241" t="s">
        <v>236</v>
      </c>
      <c r="E25" s="241"/>
      <c r="F25" s="241"/>
      <c r="G25" s="241"/>
      <c r="H25" s="241"/>
      <c r="I25" s="241"/>
      <c r="J25" s="241"/>
    </row>
    <row r="26" spans="1:11">
      <c r="A26" s="241" t="s">
        <v>237</v>
      </c>
      <c r="B26" s="241" t="s">
        <v>183</v>
      </c>
      <c r="C26" s="241" t="s">
        <v>241</v>
      </c>
      <c r="D26" s="241" t="s">
        <v>57</v>
      </c>
      <c r="E26" s="241" t="s">
        <v>22</v>
      </c>
      <c r="F26" s="241" t="s">
        <v>255</v>
      </c>
      <c r="G26" s="241" t="s">
        <v>205</v>
      </c>
      <c r="H26" s="241" t="s">
        <v>39</v>
      </c>
      <c r="I26" s="241"/>
      <c r="J26" s="241"/>
    </row>
    <row r="27" spans="1:11">
      <c r="A27" s="241" t="s">
        <v>204</v>
      </c>
      <c r="B27" s="241" t="s">
        <v>183</v>
      </c>
      <c r="C27" s="241" t="s">
        <v>241</v>
      </c>
      <c r="D27" s="241" t="s">
        <v>238</v>
      </c>
      <c r="E27" s="241" t="s">
        <v>205</v>
      </c>
      <c r="F27" s="241" t="s">
        <v>57</v>
      </c>
      <c r="G27" s="241" t="s">
        <v>22</v>
      </c>
      <c r="H27" s="241" t="s">
        <v>255</v>
      </c>
      <c r="I27" s="241" t="s">
        <v>39</v>
      </c>
      <c r="J27" s="241"/>
    </row>
    <row r="28" spans="1:11">
      <c r="A28" s="241" t="s">
        <v>239</v>
      </c>
      <c r="B28" s="241" t="s">
        <v>183</v>
      </c>
      <c r="C28" s="241" t="s">
        <v>241</v>
      </c>
      <c r="D28" s="241" t="s">
        <v>238</v>
      </c>
      <c r="E28" s="241" t="s">
        <v>57</v>
      </c>
      <c r="F28" s="241" t="s">
        <v>22</v>
      </c>
      <c r="G28" s="241" t="s">
        <v>256</v>
      </c>
      <c r="H28" s="241" t="s">
        <v>82</v>
      </c>
      <c r="I28" s="241" t="s">
        <v>255</v>
      </c>
      <c r="J28" s="241" t="s">
        <v>205</v>
      </c>
      <c r="K28" s="241" t="s">
        <v>39</v>
      </c>
    </row>
    <row r="29" spans="1:11">
      <c r="A29" s="241" t="s">
        <v>214</v>
      </c>
      <c r="B29" s="241" t="s">
        <v>183</v>
      </c>
      <c r="C29" s="241" t="s">
        <v>241</v>
      </c>
      <c r="D29" s="241" t="s">
        <v>109</v>
      </c>
      <c r="E29" s="241"/>
      <c r="F29" s="241"/>
      <c r="G29" s="241"/>
      <c r="H29" s="241"/>
      <c r="I29" s="241"/>
      <c r="J29" s="241"/>
      <c r="K29" s="241"/>
    </row>
    <row r="30" spans="1:11">
      <c r="A30" s="241" t="s">
        <v>240</v>
      </c>
      <c r="B30" s="241" t="s">
        <v>183</v>
      </c>
      <c r="C30" s="241" t="s">
        <v>241</v>
      </c>
      <c r="D30" s="241" t="s">
        <v>109</v>
      </c>
      <c r="E30" s="241"/>
      <c r="F30" s="241"/>
      <c r="G30" s="241"/>
      <c r="H30" s="241"/>
      <c r="I30" s="241"/>
      <c r="J30" s="241"/>
      <c r="K30" s="241"/>
    </row>
    <row r="31" spans="1:11">
      <c r="A31" s="241" t="s">
        <v>242</v>
      </c>
      <c r="B31" s="241" t="s">
        <v>183</v>
      </c>
      <c r="C31" s="241" t="s">
        <v>241</v>
      </c>
      <c r="D31" s="241" t="s">
        <v>203</v>
      </c>
      <c r="E31" s="241" t="s">
        <v>205</v>
      </c>
      <c r="F31" s="241" t="s">
        <v>57</v>
      </c>
      <c r="G31" s="241" t="s">
        <v>22</v>
      </c>
      <c r="H31" s="241" t="s">
        <v>256</v>
      </c>
      <c r="I31" s="241" t="s">
        <v>82</v>
      </c>
      <c r="J31" s="241" t="s">
        <v>190</v>
      </c>
      <c r="K31" s="241"/>
    </row>
    <row r="32" spans="1:11">
      <c r="A32" s="241" t="s">
        <v>243</v>
      </c>
      <c r="B32" s="241" t="s">
        <v>241</v>
      </c>
      <c r="C32" s="241" t="s">
        <v>203</v>
      </c>
      <c r="D32" s="241" t="s">
        <v>205</v>
      </c>
      <c r="E32" s="241" t="s">
        <v>57</v>
      </c>
      <c r="F32" s="241" t="s">
        <v>22</v>
      </c>
      <c r="G32" s="241" t="s">
        <v>190</v>
      </c>
      <c r="H32" s="241" t="s">
        <v>73</v>
      </c>
      <c r="I32" s="241" t="s">
        <v>257</v>
      </c>
      <c r="J32" s="241"/>
    </row>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付表３－２</vt:lpstr>
      <vt:lpstr>勤務形態一覧表（共同生活援助・介護サービス包括型）</vt:lpstr>
      <vt:lpstr>勤務形態一覧表（共同生活援助・外部サービス利用型）</vt:lpstr>
      <vt:lpstr>勤務形態一覧表（共同生活援助・日中サービス支援型</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2025-11-28T13:19:09Z</dcterms:created>
  <dcterms:modified xsi:type="dcterms:W3CDTF">2026-06-15T08:05:01Z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2026-06-15T08:05:01Z</vt:filetime>
  </property>
</Properties>
</file>