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<sst xmlns="http://schemas.openxmlformats.org/spreadsheetml/2006/main" xmlns:r="http://schemas.openxmlformats.org/officeDocument/2006/relationships" count="216" uniqueCount="216">
  <si>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t>
  </si>
  <si>
    <t>従業者の勤務の体制及び勤務形態一覧表　</t>
  </si>
  <si>
    <t>B</t>
  </si>
  <si>
    <t>年</t>
    <rPh sb="0" eb="1">
      <t>ネン</t>
    </rPh>
    <phoneticPr fontId="1"/>
  </si>
  <si>
    <t>r</t>
  </si>
  <si>
    <t>　(1) 「４週」・「暦月」のいずれかを選択してください。</t>
    <rPh sb="7" eb="8">
      <t>シュウ</t>
    </rPh>
    <rPh sb="11" eb="12">
      <t>レキ</t>
    </rPh>
    <rPh sb="12" eb="13">
      <t>ツキ</t>
    </rPh>
    <rPh sb="20" eb="22">
      <t>センタク</t>
    </rPh>
    <phoneticPr fontId="1"/>
  </si>
  <si>
    <t>）</t>
  </si>
  <si>
    <t>l</t>
  </si>
  <si>
    <t>(</t>
  </si>
  <si>
    <t>職種名</t>
    <rPh sb="0" eb="2">
      <t>ショクシュ</t>
    </rPh>
    <rPh sb="2" eb="3">
      <t>メイ</t>
    </rPh>
    <phoneticPr fontId="1"/>
  </si>
  <si>
    <t>(5) 事業所の共同生活住居（ユニット）数</t>
    <rPh sb="4" eb="7">
      <t>ジギョウショ</t>
    </rPh>
    <rPh sb="8" eb="10">
      <t>キョウドウ</t>
    </rPh>
    <rPh sb="10" eb="12">
      <t>セイカツ</t>
    </rPh>
    <rPh sb="12" eb="14">
      <t>ジュウキョ</t>
    </rPh>
    <rPh sb="20" eb="21">
      <t>スウ</t>
    </rPh>
    <phoneticPr fontId="1"/>
  </si>
  <si>
    <t>夜間・深夜の勤務時間数</t>
    <rPh sb="0" eb="2">
      <t>ヤカン</t>
    </rPh>
    <rPh sb="3" eb="5">
      <t>シンヤ</t>
    </rPh>
    <rPh sb="6" eb="8">
      <t>キンム</t>
    </rPh>
    <rPh sb="8" eb="11">
      <t>ジカンスウ</t>
    </rPh>
    <phoneticPr fontId="18"/>
  </si>
  <si>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</si>
  <si>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</si>
  <si>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</si>
  <si>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</si>
  <si>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</si>
  <si>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</si>
  <si>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</si>
  <si>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C</t>
  </si>
  <si>
    <t>D</t>
  </si>
  <si>
    <t>q</t>
  </si>
  <si>
    <t>u</t>
  </si>
  <si>
    <t>(16) 日ごとの実利用者数</t>
    <rPh sb="5" eb="6">
      <t>ヒ</t>
    </rPh>
    <rPh sb="9" eb="10">
      <t>ジツ</t>
    </rPh>
    <rPh sb="10" eb="13">
      <t>リヨウシャ</t>
    </rPh>
    <rPh sb="13" eb="14">
      <t>スウ</t>
    </rPh>
    <phoneticPr fontId="1"/>
  </si>
  <si>
    <t>利用者の生活時間帯（日中）</t>
    <rPh sb="0" eb="3">
      <t>リヨウシャ</t>
    </rPh>
    <rPh sb="4" eb="6">
      <t>セイカツ</t>
    </rPh>
    <rPh sb="6" eb="9">
      <t>ジカンタイ</t>
    </rPh>
    <rPh sb="10" eb="12">
      <t>ニッチュウ</t>
    </rPh>
    <phoneticPr fontId="1"/>
  </si>
  <si>
    <t>■シフト記号表（勤務時間帯）</t>
    <rPh sb="4" eb="6">
      <t>キゴウ</t>
    </rPh>
    <rPh sb="6" eb="7">
      <t>ヒョウ</t>
    </rPh>
    <rPh sb="8" eb="10">
      <t>キンム</t>
    </rPh>
    <rPh sb="10" eb="13">
      <t>ジカンタイ</t>
    </rPh>
    <phoneticPr fontId="1"/>
  </si>
  <si>
    <t>○○　D美</t>
  </si>
  <si>
    <t>（注）常勤・非常勤の区分について</t>
    <rPh sb="1" eb="2">
      <t>チュウ</t>
    </rPh>
    <rPh sb="3" eb="5">
      <t>ジョウキン</t>
    </rPh>
    <rPh sb="6" eb="9">
      <t>ヒジョウキン</t>
    </rPh>
    <rPh sb="10" eb="12">
      <t>クブン</t>
    </rPh>
    <phoneticPr fontId="1"/>
  </si>
  <si>
    <t>x</t>
  </si>
  <si>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</si>
  <si>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</si>
  <si>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</si>
  <si>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</si>
  <si>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</si>
  <si>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</si>
  <si>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t>
  </si>
  <si>
    <t>～</t>
  </si>
  <si>
    <t>c</t>
  </si>
  <si>
    <t>(1)</t>
  </si>
  <si>
    <t>シフト記号</t>
    <rPh sb="3" eb="5">
      <t>キゴウ</t>
    </rPh>
    <phoneticPr fontId="18"/>
  </si>
  <si>
    <t>v</t>
  </si>
  <si>
    <t>No</t>
  </si>
  <si>
    <t>時間/月</t>
    <rPh sb="0" eb="2">
      <t>ジカン</t>
    </rPh>
    <rPh sb="3" eb="4">
      <t>ツキ</t>
    </rPh>
    <phoneticPr fontId="1"/>
  </si>
  <si>
    <t>日</t>
    <rPh sb="0" eb="1">
      <t>ニチ</t>
    </rPh>
    <phoneticPr fontId="1"/>
  </si>
  <si>
    <t>月</t>
    <rPh sb="0" eb="1">
      <t>ゲツ</t>
    </rPh>
    <phoneticPr fontId="1"/>
  </si>
  <si>
    <t>y</t>
  </si>
  <si>
    <t>当月の日数</t>
    <rPh sb="0" eb="2">
      <t>トウゲツ</t>
    </rPh>
    <rPh sb="3" eb="5">
      <t>ニッスウ</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</si>
  <si>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</si>
  <si>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t>
  </si>
  <si>
    <t>事業所名（</t>
    <rPh sb="0" eb="3">
      <t>ジギョウショ</t>
    </rPh>
    <rPh sb="3" eb="4">
      <t>メイ</t>
    </rPh>
    <phoneticPr fontId="1"/>
  </si>
  <si>
    <t>(2)</t>
  </si>
  <si>
    <t>≪要 提出≫</t>
    <rPh sb="1" eb="2">
      <t>ヨウ</t>
    </rPh>
    <rPh sb="3" eb="5">
      <t>テイシュツ</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</si>
  <si>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</si>
  <si>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勤務時間</t>
    <rPh sb="0" eb="2">
      <t>キンム</t>
    </rPh>
    <rPh sb="2" eb="4">
      <t>ジカン</t>
    </rPh>
    <phoneticPr fontId="1"/>
  </si>
  <si>
    <t>h</t>
  </si>
  <si>
    <t>うち、休憩時間</t>
    <rPh sb="3" eb="5">
      <t>キュウケイ</t>
    </rPh>
    <rPh sb="5" eb="7">
      <t>ジカン</t>
    </rPh>
    <phoneticPr fontId="1"/>
  </si>
  <si>
    <t>g</t>
  </si>
  <si>
    <t>（</t>
  </si>
  <si>
    <t>a</t>
  </si>
  <si>
    <t>s</t>
  </si>
  <si>
    <t>j</t>
  </si>
  <si>
    <t>b</t>
  </si>
  <si>
    <t>d</t>
  </si>
  <si>
    <t>終業時刻</t>
    <rPh sb="0" eb="2">
      <t>シュウギョウ</t>
    </rPh>
    <rPh sb="2" eb="4">
      <t>ジコク</t>
    </rPh>
    <phoneticPr fontId="1"/>
  </si>
  <si>
    <t>e</t>
  </si>
  <si>
    <t>f</t>
  </si>
  <si>
    <t>○○　N男</t>
  </si>
  <si>
    <t>i</t>
  </si>
  <si>
    <t>n</t>
  </si>
  <si>
    <t>w</t>
  </si>
  <si>
    <t>２．職種名・資格名称</t>
    <rPh sb="2" eb="4">
      <t>ショクシュ</t>
    </rPh>
    <rPh sb="4" eb="5">
      <t>メイ</t>
    </rPh>
    <rPh sb="6" eb="8">
      <t>シカク</t>
    </rPh>
    <rPh sb="8" eb="10">
      <t>メイショウ</t>
    </rPh>
    <phoneticPr fontId="1"/>
  </si>
  <si>
    <t>k</t>
  </si>
  <si>
    <t>m</t>
  </si>
  <si>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</si>
  <si>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</si>
  <si>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</si>
  <si>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</si>
  <si>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</si>
  <si>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</si>
  <si>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</si>
  <si>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</si>
  <si>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</si>
  <si>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</si>
  <si>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</si>
  <si>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・・・直接入力する必要がある箇所です。</t>
    <rPh sb="3" eb="5">
      <t>チョクセツ</t>
    </rPh>
    <rPh sb="5" eb="7">
      <t>ニュウリョク</t>
    </rPh>
    <rPh sb="9" eb="11">
      <t>ヒツヨウ</t>
    </rPh>
    <rPh sb="14" eb="16">
      <t>カショ</t>
    </rPh>
    <phoneticPr fontId="1"/>
  </si>
  <si>
    <t>ae</t>
  </si>
  <si>
    <t>日中の勤務時間数</t>
    <rPh sb="0" eb="2">
      <t>ニッチュウ</t>
    </rPh>
    <rPh sb="3" eb="5">
      <t>キンム</t>
    </rPh>
    <rPh sb="5" eb="8">
      <t>ジカンスウ</t>
    </rPh>
    <phoneticPr fontId="1"/>
  </si>
  <si>
    <t>af</t>
  </si>
  <si>
    <t>夜間及び深夜</t>
    <rPh sb="0" eb="2">
      <t>ヤカン</t>
    </rPh>
    <rPh sb="2" eb="3">
      <t>オヨ</t>
    </rPh>
    <rPh sb="4" eb="6">
      <t>シンヤ</t>
    </rPh>
    <phoneticPr fontId="1"/>
  </si>
  <si>
    <t>の勤務時間</t>
    <rPh sb="1" eb="3">
      <t>キンム</t>
    </rPh>
    <rPh sb="3" eb="5">
      <t>ジカン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</si>
  <si>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</si>
  <si>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</si>
  <si>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</si>
  <si>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</si>
  <si>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</si>
  <si>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</si>
  <si>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</si>
  <si>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</si>
  <si>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</si>
  <si>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</si>
  <si>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</si>
  <si>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夜間及び深夜の時間帯</t>
    <rPh sb="0" eb="2">
      <t>ヤカン</t>
    </rPh>
    <rPh sb="2" eb="3">
      <t>オヨ</t>
    </rPh>
    <rPh sb="4" eb="6">
      <t>シンヤ</t>
    </rPh>
    <rPh sb="7" eb="10">
      <t>ジカンタイ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</si>
  <si>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</si>
  <si>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</si>
  <si>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</si>
  <si>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</si>
  <si>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</si>
  <si>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日中／夜間及び深夜
の区分</t>
    <rPh sb="0" eb="2">
      <t>ニッチュウ</t>
    </rPh>
    <rPh sb="3" eb="5">
      <t>ヤカン</t>
    </rPh>
    <rPh sb="5" eb="6">
      <t>オヨ</t>
    </rPh>
    <rPh sb="7" eb="9">
      <t>シンヤ</t>
    </rPh>
    <rPh sb="11" eb="13">
      <t>クブン</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</si>
  <si>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</si>
  <si>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</si>
  <si>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</si>
  <si>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(7) 
職種</t>
  </si>
  <si>
    <t>サービス種別</t>
    <rPh sb="4" eb="6">
      <t>シュベツ</t>
    </rPh>
    <phoneticPr fontId="1"/>
  </si>
  <si>
    <t>　D列・・・「介護従業者」</t>
    <rPh sb="2" eb="3">
      <t>レツ</t>
    </rPh>
    <rPh sb="7" eb="9">
      <t>カイゴ</t>
    </rPh>
    <rPh sb="9" eb="12">
      <t>ジュウギョウシャ</t>
    </rPh>
    <phoneticPr fontId="1"/>
  </si>
  <si>
    <t>ag</t>
  </si>
  <si>
    <t>　C14～L14・・・「職種」</t>
    <rPh sb="12" eb="14">
      <t>ショクシュ</t>
    </rPh>
    <phoneticPr fontId="1"/>
  </si>
  <si>
    <t>厚労　太郎</t>
    <rPh sb="0" eb="2">
      <t>コウロウ</t>
    </rPh>
    <rPh sb="3" eb="5">
      <t>タロウ</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</si>
  <si>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</si>
  <si>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</si>
  <si>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</si>
  <si>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</si>
  <si>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</si>
  <si>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</si>
  <si>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</si>
  <si>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　E夫</t>
  </si>
  <si>
    <t>非常勤で専従</t>
    <rPh sb="0" eb="3">
      <t>ヒジョウキン</t>
    </rPh>
    <rPh sb="4" eb="6">
      <t>センジュウ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</si>
  <si>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</si>
  <si>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</si>
  <si>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</si>
  <si>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</si>
  <si>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</si>
  <si>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</si>
  <si>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</si>
  <si>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</si>
  <si>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</si>
  <si>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</si>
  <si>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B子</t>
    <rPh sb="4" eb="5">
      <t>コ</t>
    </rPh>
    <phoneticPr fontId="1"/>
  </si>
  <si>
    <t>(8)
勤務
形態</t>
  </si>
  <si>
    <t>○○　C太</t>
    <rPh sb="4" eb="5">
      <t>タ</t>
    </rPh>
    <phoneticPr fontId="1"/>
  </si>
  <si>
    <t>○○　F子</t>
  </si>
  <si>
    <t>○○　G太</t>
  </si>
  <si>
    <t>○○　H美</t>
  </si>
  <si>
    <t>○○　J太郎</t>
    <rPh sb="4" eb="6">
      <t>タロウ</t>
    </rPh>
    <phoneticPr fontId="1"/>
  </si>
  <si>
    <t>基礎課程修了</t>
    <rPh sb="0" eb="2">
      <t>キソ</t>
    </rPh>
    <rPh sb="2" eb="4">
      <t>カテイ</t>
    </rPh>
    <rPh sb="4" eb="6">
      <t>シュウリョウ</t>
    </rPh>
    <phoneticPr fontId="1"/>
  </si>
  <si>
    <t>○○　K子</t>
  </si>
  <si>
    <t>（前年度の平均値または推定数）</t>
    <rPh sb="1" eb="4">
      <t>ゼンネンド</t>
    </rPh>
    <rPh sb="5" eb="8">
      <t>ヘイキンチ</t>
    </rPh>
    <rPh sb="11" eb="14">
      <t>スイテイスウ</t>
    </rPh>
    <phoneticPr fontId="1"/>
  </si>
  <si>
    <t>○○　L太</t>
  </si>
  <si>
    <t>○○　M子</t>
  </si>
  <si>
    <t>○○　P子</t>
    <rPh sb="4" eb="5">
      <t>コ</t>
    </rPh>
    <phoneticPr fontId="1"/>
  </si>
  <si>
    <t>【自治体の皆様へ】</t>
    <rPh sb="1" eb="4">
      <t>ジチタイ</t>
    </rPh>
    <rPh sb="5" eb="7">
      <t>ミナサマ</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</si>
  <si>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</si>
  <si>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</si>
  <si>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</si>
  <si>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</si>
  <si>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</si>
  <si>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</si>
  <si>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下記の記入方法に従って、入力してください。</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</si>
  <si>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</si>
  <si>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予定</t>
  </si>
  <si>
    <t>ah</t>
  </si>
  <si>
    <t>ai</t>
  </si>
  <si>
    <t>始業時刻</t>
    <rPh sb="0" eb="2">
      <t>シギョウ</t>
    </rPh>
    <rPh sb="2" eb="4">
      <t>ジコク</t>
    </rPh>
    <phoneticPr fontId="1"/>
  </si>
  <si>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</si>
  <si>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</si>
  <si>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</si>
  <si>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1日に2回勤務する場合</t>
    <rPh sb="1" eb="2">
      <t>ニチ</t>
    </rPh>
    <rPh sb="4" eb="5">
      <t>カイ</t>
    </rPh>
    <rPh sb="5" eb="7">
      <t>キンム</t>
    </rPh>
    <rPh sb="9" eb="11">
      <t>バアイ</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</si>
  <si>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</si>
  <si>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1日に2回勤務する場合</t>
  </si>
  <si>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</si>
  <si>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・職種ごとの勤務時間を「○：○○～○：○○」と表記することが困難な場合は、No18～33を活用し、勤務時間数のみを入力してください。</t>
    <rPh sb="45" eb="47">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</si>
  <si>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</si>
  <si>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</si>
  <si>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４週</t>
  </si>
  <si>
    <t>（宿直   ･･･</t>
    <rPh sb="1" eb="3">
      <t>シュクチョク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</si>
  <si>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</si>
  <si>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</si>
  <si>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t>
  </si>
  <si>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</si>
  <si>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</si>
  <si>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認知症対応型共同生活介護</t>
    <rPh sb="0" eb="12">
      <t>ニンチショウタイオウガタキョウドウセイカツカイゴ</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</si>
  <si>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</si>
  <si>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</si>
  <si>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</si>
  <si>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実践者研修修了</t>
    <rPh sb="0" eb="3">
      <t>ジッセンシャ</t>
    </rPh>
    <rPh sb="3" eb="5">
      <t>ケンシュウ</t>
    </rPh>
    <rPh sb="5" eb="7">
      <t>シュウリョウ</t>
    </rPh>
    <phoneticPr fontId="1"/>
  </si>
  <si>
    <t>　E列・・・「計画作成担当者」</t>
    <rPh sb="2" eb="3">
      <t>レツ</t>
    </rPh>
    <rPh sb="7" eb="9">
      <t>ケイカク</t>
    </rPh>
    <rPh sb="9" eb="11">
      <t>サクセイ</t>
    </rPh>
    <rPh sb="11" eb="14">
      <t>タントウシャ</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</si>
  <si>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9"/>
  </si>
  <si>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</si>
  <si>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</si>
  <si>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</si>
  <si>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</si>
  <si>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</si>
  <si>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（夜勤）17:00～翌10:00勤務</t>
  </si>
  <si>
    <t>人</t>
    <rPh sb="0" eb="1">
      <t>ニン</t>
    </rPh>
    <phoneticPr fontId="1"/>
  </si>
  <si>
    <t>(4) 利用者数</t>
    <rPh sb="4" eb="7">
      <t>リヨウシャ</t>
    </rPh>
    <rPh sb="7" eb="8">
      <t>スウ</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</si>
  <si>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</si>
  <si>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</si>
  <si>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</si>
  <si>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</si>
  <si>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9"/>
  </si>
  <si>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</si>
  <si>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</si>
  <si>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</si>
  <si>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</si>
  <si>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</si>
  <si>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</si>
  <si>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</si>
  <si>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</si>
  <si>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</si>
  <si>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</si>
  <si>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</si>
  <si>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</si>
  <si>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</si>
  <si>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(16) 通いサービスの利用者数を入力してください。</t>
    <rPh sb="6" eb="7">
      <t>カヨ</t>
    </rPh>
    <rPh sb="13" eb="16">
      <t>リヨウシャ</t>
    </rPh>
    <rPh sb="16" eb="17">
      <t>スウ</t>
    </rPh>
    <rPh sb="18" eb="20">
      <t>ニュウリョク</t>
    </rPh>
    <phoneticPr fontId="1"/>
  </si>
  <si>
    <t>　(17) 宿泊サービスの利用者数を入力してください。</t>
    <rPh sb="6" eb="8">
      <t>シュクハク</t>
    </rPh>
    <rPh sb="13" eb="16">
      <t>リヨウシャ</t>
    </rPh>
    <rPh sb="16" eb="17">
      <t>スウ</t>
    </rPh>
    <rPh sb="18" eb="20">
      <t>ニュウリョク</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</si>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</sst>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44975"/>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73660</xdr:rowOff>
    </xdr:to>
    <xdr:sp macro="" textlink="">
      <xdr:nvSpPr>
        <xdr:cNvPr id="2" name="正方形/長方形 1"/>
        <xdr:cNvSpPr/>
      </xdr:nvSpPr>
      <xdr:spPr>
        <a:xfrm>
          <a:off x="4322445" y="647700"/>
          <a:ext cx="6757035" cy="13690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tabSelected="1"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193</v>
      </c>
      <c r="AR10" s="19"/>
      <c r="AS10" s="19"/>
      <c r="AT10" s="121"/>
      <c r="AU10" s="202"/>
      <c r="AV10" s="211"/>
      <c r="AW10" s="211"/>
      <c r="AX10" s="211"/>
      <c r="AY10" s="202"/>
      <c r="AZ10" s="202"/>
      <c r="BA10" s="235" t="s">
        <v>145</v>
      </c>
      <c r="BB10" s="202"/>
      <c r="BC10" s="217">
        <v>9</v>
      </c>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186</v>
      </c>
      <c r="AP13" s="5"/>
      <c r="AQ13" s="20"/>
      <c r="AR13" s="20"/>
      <c r="AS13" s="5" t="s">
        <v>24</v>
      </c>
      <c r="AT13" s="19"/>
      <c r="AU13" s="19"/>
      <c r="AV13" s="19"/>
      <c r="AW13" s="19"/>
      <c r="AX13" s="19"/>
      <c r="AY13" s="19"/>
      <c r="AZ13" s="19"/>
      <c r="BA13" s="19"/>
      <c r="BB13" s="249">
        <v>0.29166666666666669</v>
      </c>
      <c r="BC13" s="262"/>
      <c r="BD13" s="268"/>
      <c r="BE13" s="21" t="s">
        <v>36</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187</v>
      </c>
      <c r="AP14" s="207"/>
      <c r="AQ14" s="207"/>
      <c r="AR14" s="63"/>
      <c r="AS14" s="5" t="s">
        <v>101</v>
      </c>
      <c r="AT14" s="19"/>
      <c r="AU14" s="19"/>
      <c r="AV14" s="19"/>
      <c r="AW14" s="19"/>
      <c r="AX14" s="19"/>
      <c r="AY14" s="19"/>
      <c r="AZ14" s="19"/>
      <c r="BA14" s="19"/>
      <c r="BB14" s="249">
        <v>0.83333333333333337</v>
      </c>
      <c r="BC14" s="262"/>
      <c r="BD14" s="268"/>
      <c r="BE14" s="21" t="s">
        <v>36</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16</v>
      </c>
      <c r="I21" s="77" t="s">
        <v>92</v>
      </c>
      <c r="J21" s="83"/>
      <c r="K21" s="83"/>
      <c r="L21" s="57"/>
      <c r="M21" s="89" t="s">
        <v>116</v>
      </c>
      <c r="N21" s="94"/>
      <c r="O21" s="99"/>
      <c r="P21" s="105" t="s">
        <v>39</v>
      </c>
      <c r="Q21" s="112"/>
      <c r="R21" s="112"/>
      <c r="S21" s="124"/>
      <c r="T21" s="137"/>
      <c r="U21" s="155" t="s">
        <v>37</v>
      </c>
      <c r="V21" s="155" t="s">
        <v>37</v>
      </c>
      <c r="W21" s="155" t="s">
        <v>37</v>
      </c>
      <c r="X21" s="155"/>
      <c r="Y21" s="155" t="s">
        <v>37</v>
      </c>
      <c r="Z21" s="155" t="s">
        <v>37</v>
      </c>
      <c r="AA21" s="180"/>
      <c r="AB21" s="193" t="s">
        <v>37</v>
      </c>
      <c r="AC21" s="155"/>
      <c r="AD21" s="155" t="s">
        <v>37</v>
      </c>
      <c r="AE21" s="155" t="s">
        <v>37</v>
      </c>
      <c r="AF21" s="155" t="s">
        <v>37</v>
      </c>
      <c r="AG21" s="155"/>
      <c r="AH21" s="180" t="s">
        <v>37</v>
      </c>
      <c r="AI21" s="193"/>
      <c r="AJ21" s="155" t="s">
        <v>37</v>
      </c>
      <c r="AK21" s="155" t="s">
        <v>37</v>
      </c>
      <c r="AL21" s="155" t="s">
        <v>37</v>
      </c>
      <c r="AM21" s="155" t="s">
        <v>37</v>
      </c>
      <c r="AN21" s="155" t="s">
        <v>37</v>
      </c>
      <c r="AO21" s="180"/>
      <c r="AP21" s="193"/>
      <c r="AQ21" s="155" t="s">
        <v>37</v>
      </c>
      <c r="AR21" s="155" t="s">
        <v>37</v>
      </c>
      <c r="AS21" s="155" t="s">
        <v>37</v>
      </c>
      <c r="AT21" s="155" t="s">
        <v>37</v>
      </c>
      <c r="AU21" s="155" t="s">
        <v>37</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86</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11</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96</v>
      </c>
      <c r="D24" s="44"/>
      <c r="E24" s="52"/>
      <c r="F24" s="52"/>
      <c r="G24" s="60"/>
      <c r="H24" s="71" t="s">
        <v>16</v>
      </c>
      <c r="I24" s="80" t="s">
        <v>91</v>
      </c>
      <c r="J24" s="86"/>
      <c r="K24" s="86"/>
      <c r="L24" s="60"/>
      <c r="M24" s="92" t="s">
        <v>135</v>
      </c>
      <c r="N24" s="97"/>
      <c r="O24" s="102"/>
      <c r="P24" s="108" t="s">
        <v>39</v>
      </c>
      <c r="Q24" s="115"/>
      <c r="R24" s="115"/>
      <c r="S24" s="127"/>
      <c r="T24" s="140"/>
      <c r="U24" s="158" t="s">
        <v>62</v>
      </c>
      <c r="V24" s="168" t="s">
        <v>62</v>
      </c>
      <c r="W24" s="168" t="s">
        <v>62</v>
      </c>
      <c r="X24" s="168" t="s">
        <v>62</v>
      </c>
      <c r="Y24" s="168"/>
      <c r="Z24" s="168" t="s">
        <v>62</v>
      </c>
      <c r="AA24" s="183" t="s">
        <v>62</v>
      </c>
      <c r="AB24" s="158"/>
      <c r="AC24" s="168" t="s">
        <v>62</v>
      </c>
      <c r="AD24" s="168" t="s">
        <v>62</v>
      </c>
      <c r="AE24" s="168" t="s">
        <v>62</v>
      </c>
      <c r="AF24" s="168"/>
      <c r="AG24" s="168"/>
      <c r="AH24" s="183" t="s">
        <v>62</v>
      </c>
      <c r="AI24" s="158" t="s">
        <v>62</v>
      </c>
      <c r="AJ24" s="168" t="s">
        <v>62</v>
      </c>
      <c r="AK24" s="168"/>
      <c r="AL24" s="168" t="s">
        <v>62</v>
      </c>
      <c r="AM24" s="168" t="s">
        <v>62</v>
      </c>
      <c r="AN24" s="168"/>
      <c r="AO24" s="183" t="s">
        <v>62</v>
      </c>
      <c r="AP24" s="158" t="s">
        <v>62</v>
      </c>
      <c r="AQ24" s="168" t="s">
        <v>62</v>
      </c>
      <c r="AR24" s="168" t="s">
        <v>62</v>
      </c>
      <c r="AS24" s="168"/>
      <c r="AT24" s="168" t="s">
        <v>62</v>
      </c>
      <c r="AU24" s="168"/>
      <c r="AV24" s="183" t="s">
        <v>62</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86</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11</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98</v>
      </c>
      <c r="D27" s="44"/>
      <c r="E27" s="52"/>
      <c r="F27" s="50"/>
      <c r="G27" s="58"/>
      <c r="H27" s="72" t="s">
        <v>16</v>
      </c>
      <c r="I27" s="80" t="s">
        <v>93</v>
      </c>
      <c r="J27" s="86"/>
      <c r="K27" s="86"/>
      <c r="L27" s="60"/>
      <c r="M27" s="92" t="s">
        <v>136</v>
      </c>
      <c r="N27" s="97"/>
      <c r="O27" s="102"/>
      <c r="P27" s="108" t="s">
        <v>39</v>
      </c>
      <c r="Q27" s="115"/>
      <c r="R27" s="115"/>
      <c r="S27" s="127"/>
      <c r="T27" s="140"/>
      <c r="U27" s="158" t="s">
        <v>67</v>
      </c>
      <c r="V27" s="168" t="s">
        <v>60</v>
      </c>
      <c r="W27" s="168"/>
      <c r="X27" s="168" t="s">
        <v>58</v>
      </c>
      <c r="Y27" s="168" t="s">
        <v>37</v>
      </c>
      <c r="Z27" s="168"/>
      <c r="AA27" s="183" t="s">
        <v>58</v>
      </c>
      <c r="AB27" s="158" t="s">
        <v>67</v>
      </c>
      <c r="AC27" s="168" t="s">
        <v>60</v>
      </c>
      <c r="AD27" s="168" t="s">
        <v>37</v>
      </c>
      <c r="AE27" s="168"/>
      <c r="AF27" s="168" t="s">
        <v>58</v>
      </c>
      <c r="AG27" s="168" t="s">
        <v>37</v>
      </c>
      <c r="AH27" s="183"/>
      <c r="AI27" s="158" t="s">
        <v>37</v>
      </c>
      <c r="AJ27" s="168" t="s">
        <v>67</v>
      </c>
      <c r="AK27" s="168" t="s">
        <v>60</v>
      </c>
      <c r="AL27" s="168"/>
      <c r="AM27" s="168"/>
      <c r="AN27" s="168" t="s">
        <v>67</v>
      </c>
      <c r="AO27" s="183" t="s">
        <v>60</v>
      </c>
      <c r="AP27" s="158"/>
      <c r="AQ27" s="168" t="s">
        <v>58</v>
      </c>
      <c r="AR27" s="168" t="s">
        <v>37</v>
      </c>
      <c r="AS27" s="168" t="s">
        <v>67</v>
      </c>
      <c r="AT27" s="168" t="s">
        <v>60</v>
      </c>
      <c r="AU27" s="168"/>
      <c r="AV27" s="183" t="s">
        <v>58</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86</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11</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98</v>
      </c>
      <c r="D30" s="44"/>
      <c r="E30" s="52"/>
      <c r="F30" s="50"/>
      <c r="G30" s="58"/>
      <c r="H30" s="72" t="s">
        <v>16</v>
      </c>
      <c r="I30" s="80" t="s">
        <v>14</v>
      </c>
      <c r="J30" s="86"/>
      <c r="K30" s="86"/>
      <c r="L30" s="60"/>
      <c r="M30" s="92" t="s">
        <v>138</v>
      </c>
      <c r="N30" s="97"/>
      <c r="O30" s="102"/>
      <c r="P30" s="108" t="s">
        <v>39</v>
      </c>
      <c r="Q30" s="115"/>
      <c r="R30" s="115"/>
      <c r="S30" s="127"/>
      <c r="T30" s="140"/>
      <c r="U30" s="158"/>
      <c r="V30" s="168" t="s">
        <v>67</v>
      </c>
      <c r="W30" s="168" t="s">
        <v>60</v>
      </c>
      <c r="X30" s="168" t="s">
        <v>58</v>
      </c>
      <c r="Y30" s="168"/>
      <c r="Z30" s="168" t="s">
        <v>67</v>
      </c>
      <c r="AA30" s="183" t="s">
        <v>60</v>
      </c>
      <c r="AB30" s="158"/>
      <c r="AC30" s="168" t="s">
        <v>58</v>
      </c>
      <c r="AD30" s="168" t="s">
        <v>67</v>
      </c>
      <c r="AE30" s="168" t="s">
        <v>60</v>
      </c>
      <c r="AF30" s="168"/>
      <c r="AG30" s="168" t="s">
        <v>61</v>
      </c>
      <c r="AH30" s="183" t="s">
        <v>58</v>
      </c>
      <c r="AI30" s="158"/>
      <c r="AJ30" s="168" t="s">
        <v>58</v>
      </c>
      <c r="AK30" s="168" t="s">
        <v>37</v>
      </c>
      <c r="AL30" s="168" t="s">
        <v>67</v>
      </c>
      <c r="AM30" s="168" t="s">
        <v>60</v>
      </c>
      <c r="AN30" s="168"/>
      <c r="AO30" s="183" t="s">
        <v>58</v>
      </c>
      <c r="AP30" s="158" t="s">
        <v>61</v>
      </c>
      <c r="AQ30" s="168" t="s">
        <v>37</v>
      </c>
      <c r="AR30" s="168" t="s">
        <v>67</v>
      </c>
      <c r="AS30" s="168" t="s">
        <v>60</v>
      </c>
      <c r="AT30" s="168"/>
      <c r="AU30" s="168"/>
      <c r="AV30" s="183" t="s">
        <v>58</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86</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11</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98</v>
      </c>
      <c r="D33" s="44"/>
      <c r="E33" s="52"/>
      <c r="F33" s="50"/>
      <c r="G33" s="58"/>
      <c r="H33" s="72" t="s">
        <v>16</v>
      </c>
      <c r="I33" s="80" t="s">
        <v>14</v>
      </c>
      <c r="J33" s="86"/>
      <c r="K33" s="86"/>
      <c r="L33" s="60"/>
      <c r="M33" s="92" t="s">
        <v>26</v>
      </c>
      <c r="N33" s="97"/>
      <c r="O33" s="102"/>
      <c r="P33" s="108" t="s">
        <v>39</v>
      </c>
      <c r="Q33" s="115"/>
      <c r="R33" s="115"/>
      <c r="S33" s="127"/>
      <c r="T33" s="140"/>
      <c r="U33" s="158" t="s">
        <v>61</v>
      </c>
      <c r="V33" s="168" t="s">
        <v>58</v>
      </c>
      <c r="W33" s="168"/>
      <c r="X33" s="168" t="s">
        <v>58</v>
      </c>
      <c r="Y33" s="168" t="s">
        <v>61</v>
      </c>
      <c r="Z33" s="168" t="s">
        <v>61</v>
      </c>
      <c r="AA33" s="183"/>
      <c r="AB33" s="158" t="s">
        <v>61</v>
      </c>
      <c r="AC33" s="168" t="s">
        <v>61</v>
      </c>
      <c r="AD33" s="168" t="s">
        <v>61</v>
      </c>
      <c r="AE33" s="168" t="s">
        <v>61</v>
      </c>
      <c r="AF33" s="168" t="s">
        <v>61</v>
      </c>
      <c r="AG33" s="168"/>
      <c r="AH33" s="183"/>
      <c r="AI33" s="158" t="s">
        <v>61</v>
      </c>
      <c r="AJ33" s="168"/>
      <c r="AK33" s="168" t="s">
        <v>58</v>
      </c>
      <c r="AL33" s="168"/>
      <c r="AM33" s="168" t="s">
        <v>61</v>
      </c>
      <c r="AN33" s="168" t="s">
        <v>61</v>
      </c>
      <c r="AO33" s="183" t="s">
        <v>61</v>
      </c>
      <c r="AP33" s="158" t="s">
        <v>61</v>
      </c>
      <c r="AQ33" s="168"/>
      <c r="AR33" s="168"/>
      <c r="AS33" s="168" t="s">
        <v>61</v>
      </c>
      <c r="AT33" s="168" t="s">
        <v>61</v>
      </c>
      <c r="AU33" s="168" t="s">
        <v>61</v>
      </c>
      <c r="AV33" s="183" t="s">
        <v>61</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86</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11</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98</v>
      </c>
      <c r="D36" s="44"/>
      <c r="E36" s="52"/>
      <c r="F36" s="50"/>
      <c r="G36" s="58"/>
      <c r="H36" s="72" t="s">
        <v>16</v>
      </c>
      <c r="I36" s="80" t="s">
        <v>95</v>
      </c>
      <c r="J36" s="86"/>
      <c r="K36" s="86"/>
      <c r="L36" s="60"/>
      <c r="M36" s="92" t="s">
        <v>124</v>
      </c>
      <c r="N36" s="97"/>
      <c r="O36" s="102"/>
      <c r="P36" s="108" t="s">
        <v>39</v>
      </c>
      <c r="Q36" s="116"/>
      <c r="R36" s="116"/>
      <c r="S36" s="128"/>
      <c r="T36" s="143"/>
      <c r="U36" s="158" t="s">
        <v>58</v>
      </c>
      <c r="V36" s="168"/>
      <c r="W36" s="168" t="s">
        <v>58</v>
      </c>
      <c r="X36" s="168"/>
      <c r="Y36" s="168" t="s">
        <v>67</v>
      </c>
      <c r="Z36" s="168" t="s">
        <v>60</v>
      </c>
      <c r="AA36" s="183" t="s">
        <v>61</v>
      </c>
      <c r="AB36" s="158"/>
      <c r="AC36" s="168" t="s">
        <v>67</v>
      </c>
      <c r="AD36" s="168" t="s">
        <v>60</v>
      </c>
      <c r="AE36" s="168" t="s">
        <v>61</v>
      </c>
      <c r="AF36" s="168"/>
      <c r="AG36" s="168" t="s">
        <v>67</v>
      </c>
      <c r="AH36" s="183" t="s">
        <v>60</v>
      </c>
      <c r="AI36" s="158"/>
      <c r="AJ36" s="168" t="s">
        <v>37</v>
      </c>
      <c r="AK36" s="168" t="s">
        <v>37</v>
      </c>
      <c r="AL36" s="168" t="s">
        <v>61</v>
      </c>
      <c r="AM36" s="168" t="s">
        <v>37</v>
      </c>
      <c r="AN36" s="168"/>
      <c r="AO36" s="183" t="s">
        <v>67</v>
      </c>
      <c r="AP36" s="158" t="s">
        <v>60</v>
      </c>
      <c r="AQ36" s="168" t="s">
        <v>61</v>
      </c>
      <c r="AR36" s="168" t="s">
        <v>37</v>
      </c>
      <c r="AS36" s="168"/>
      <c r="AT36" s="168" t="s">
        <v>37</v>
      </c>
      <c r="AU36" s="168" t="s">
        <v>61</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86</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11</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98</v>
      </c>
      <c r="D39" s="44"/>
      <c r="E39" s="52"/>
      <c r="F39" s="50"/>
      <c r="G39" s="58"/>
      <c r="H39" s="72" t="s">
        <v>16</v>
      </c>
      <c r="I39" s="80" t="s">
        <v>95</v>
      </c>
      <c r="J39" s="86"/>
      <c r="K39" s="86"/>
      <c r="L39" s="60"/>
      <c r="M39" s="92" t="s">
        <v>139</v>
      </c>
      <c r="N39" s="97"/>
      <c r="O39" s="102"/>
      <c r="P39" s="108" t="s">
        <v>39</v>
      </c>
      <c r="Q39" s="115"/>
      <c r="R39" s="115"/>
      <c r="S39" s="127"/>
      <c r="T39" s="140"/>
      <c r="U39" s="158"/>
      <c r="V39" s="168" t="s">
        <v>58</v>
      </c>
      <c r="W39" s="168" t="s">
        <v>67</v>
      </c>
      <c r="X39" s="168" t="s">
        <v>60</v>
      </c>
      <c r="Y39" s="168" t="s">
        <v>58</v>
      </c>
      <c r="Z39" s="168"/>
      <c r="AA39" s="183" t="s">
        <v>58</v>
      </c>
      <c r="AB39" s="158" t="s">
        <v>61</v>
      </c>
      <c r="AC39" s="168" t="s">
        <v>61</v>
      </c>
      <c r="AD39" s="168"/>
      <c r="AE39" s="168"/>
      <c r="AF39" s="168" t="s">
        <v>67</v>
      </c>
      <c r="AG39" s="168" t="s">
        <v>60</v>
      </c>
      <c r="AH39" s="183" t="s">
        <v>61</v>
      </c>
      <c r="AI39" s="158" t="s">
        <v>58</v>
      </c>
      <c r="AJ39" s="168"/>
      <c r="AK39" s="168" t="s">
        <v>67</v>
      </c>
      <c r="AL39" s="168" t="s">
        <v>60</v>
      </c>
      <c r="AM39" s="168"/>
      <c r="AN39" s="168" t="s">
        <v>58</v>
      </c>
      <c r="AO39" s="183" t="s">
        <v>58</v>
      </c>
      <c r="AP39" s="158" t="s">
        <v>37</v>
      </c>
      <c r="AQ39" s="168"/>
      <c r="AR39" s="168" t="s">
        <v>58</v>
      </c>
      <c r="AS39" s="168" t="s">
        <v>61</v>
      </c>
      <c r="AT39" s="168" t="s">
        <v>67</v>
      </c>
      <c r="AU39" s="168" t="s">
        <v>60</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86</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11</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98</v>
      </c>
      <c r="D42" s="44"/>
      <c r="E42" s="52"/>
      <c r="F42" s="50"/>
      <c r="G42" s="58"/>
      <c r="H42" s="72" t="s">
        <v>16</v>
      </c>
      <c r="I42" s="80" t="s">
        <v>94</v>
      </c>
      <c r="J42" s="86"/>
      <c r="K42" s="86"/>
      <c r="L42" s="60"/>
      <c r="M42" s="92" t="s">
        <v>140</v>
      </c>
      <c r="N42" s="97"/>
      <c r="O42" s="102"/>
      <c r="P42" s="108" t="s">
        <v>39</v>
      </c>
      <c r="Q42" s="115"/>
      <c r="R42" s="115"/>
      <c r="S42" s="127"/>
      <c r="T42" s="140"/>
      <c r="U42" s="158" t="s">
        <v>58</v>
      </c>
      <c r="V42" s="168"/>
      <c r="W42" s="168" t="s">
        <v>61</v>
      </c>
      <c r="X42" s="168" t="s">
        <v>67</v>
      </c>
      <c r="Y42" s="168" t="s">
        <v>60</v>
      </c>
      <c r="Z42" s="168" t="s">
        <v>58</v>
      </c>
      <c r="AA42" s="183"/>
      <c r="AB42" s="158" t="s">
        <v>58</v>
      </c>
      <c r="AC42" s="168"/>
      <c r="AD42" s="168" t="s">
        <v>37</v>
      </c>
      <c r="AE42" s="168" t="s">
        <v>67</v>
      </c>
      <c r="AF42" s="168" t="s">
        <v>60</v>
      </c>
      <c r="AG42" s="168"/>
      <c r="AH42" s="183" t="s">
        <v>58</v>
      </c>
      <c r="AI42" s="158" t="s">
        <v>67</v>
      </c>
      <c r="AJ42" s="168" t="s">
        <v>60</v>
      </c>
      <c r="AK42" s="168"/>
      <c r="AL42" s="168" t="s">
        <v>58</v>
      </c>
      <c r="AM42" s="168" t="s">
        <v>58</v>
      </c>
      <c r="AN42" s="168" t="s">
        <v>61</v>
      </c>
      <c r="AO42" s="183"/>
      <c r="AP42" s="158" t="s">
        <v>67</v>
      </c>
      <c r="AQ42" s="168" t="s">
        <v>60</v>
      </c>
      <c r="AR42" s="168"/>
      <c r="AS42" s="168" t="s">
        <v>58</v>
      </c>
      <c r="AT42" s="168"/>
      <c r="AU42" s="168" t="s">
        <v>67</v>
      </c>
      <c r="AV42" s="183" t="s">
        <v>60</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86</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11</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98</v>
      </c>
      <c r="D45" s="44"/>
      <c r="E45" s="52"/>
      <c r="F45" s="50"/>
      <c r="G45" s="58"/>
      <c r="H45" s="72" t="s">
        <v>16</v>
      </c>
      <c r="I45" s="80" t="s">
        <v>93</v>
      </c>
      <c r="J45" s="86"/>
      <c r="K45" s="86"/>
      <c r="L45" s="60"/>
      <c r="M45" s="92" t="s">
        <v>141</v>
      </c>
      <c r="N45" s="97"/>
      <c r="O45" s="102"/>
      <c r="P45" s="108" t="s">
        <v>39</v>
      </c>
      <c r="Q45" s="115"/>
      <c r="R45" s="115"/>
      <c r="S45" s="127"/>
      <c r="T45" s="140"/>
      <c r="U45" s="158" t="s">
        <v>60</v>
      </c>
      <c r="V45" s="168" t="s">
        <v>37</v>
      </c>
      <c r="W45" s="168" t="s">
        <v>37</v>
      </c>
      <c r="X45" s="168"/>
      <c r="Y45" s="168"/>
      <c r="Z45" s="168" t="s">
        <v>61</v>
      </c>
      <c r="AA45" s="183" t="s">
        <v>67</v>
      </c>
      <c r="AB45" s="158" t="s">
        <v>60</v>
      </c>
      <c r="AC45" s="168"/>
      <c r="AD45" s="168"/>
      <c r="AE45" s="168" t="s">
        <v>58</v>
      </c>
      <c r="AF45" s="168" t="s">
        <v>37</v>
      </c>
      <c r="AG45" s="168" t="s">
        <v>37</v>
      </c>
      <c r="AH45" s="183" t="s">
        <v>67</v>
      </c>
      <c r="AI45" s="158" t="s">
        <v>60</v>
      </c>
      <c r="AJ45" s="168" t="s">
        <v>37</v>
      </c>
      <c r="AK45" s="168"/>
      <c r="AL45" s="168" t="s">
        <v>61</v>
      </c>
      <c r="AM45" s="168" t="s">
        <v>67</v>
      </c>
      <c r="AN45" s="168" t="s">
        <v>60</v>
      </c>
      <c r="AO45" s="183"/>
      <c r="AP45" s="158"/>
      <c r="AQ45" s="168" t="s">
        <v>67</v>
      </c>
      <c r="AR45" s="168" t="s">
        <v>60</v>
      </c>
      <c r="AS45" s="168"/>
      <c r="AT45" s="168" t="s">
        <v>58</v>
      </c>
      <c r="AU45" s="168" t="s">
        <v>61</v>
      </c>
      <c r="AV45" s="183" t="s">
        <v>67</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86</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11</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98</v>
      </c>
      <c r="D48" s="44"/>
      <c r="E48" s="52"/>
      <c r="F48" s="50"/>
      <c r="G48" s="58"/>
      <c r="H48" s="72" t="s">
        <v>19</v>
      </c>
      <c r="I48" s="80" t="s">
        <v>14</v>
      </c>
      <c r="J48" s="86"/>
      <c r="K48" s="86"/>
      <c r="L48" s="60"/>
      <c r="M48" s="92" t="s">
        <v>142</v>
      </c>
      <c r="N48" s="97"/>
      <c r="O48" s="102"/>
      <c r="P48" s="108" t="s">
        <v>39</v>
      </c>
      <c r="Q48" s="116"/>
      <c r="R48" s="116"/>
      <c r="S48" s="128"/>
      <c r="T48" s="143"/>
      <c r="U48" s="158"/>
      <c r="V48" s="168"/>
      <c r="W48" s="168"/>
      <c r="X48" s="168" t="s">
        <v>58</v>
      </c>
      <c r="Y48" s="168" t="s">
        <v>65</v>
      </c>
      <c r="Z48" s="168"/>
      <c r="AA48" s="183"/>
      <c r="AB48" s="158"/>
      <c r="AC48" s="168"/>
      <c r="AD48" s="168"/>
      <c r="AE48" s="168" t="s">
        <v>58</v>
      </c>
      <c r="AF48" s="168" t="s">
        <v>65</v>
      </c>
      <c r="AG48" s="168"/>
      <c r="AH48" s="183"/>
      <c r="AI48" s="158"/>
      <c r="AJ48" s="168"/>
      <c r="AK48" s="168"/>
      <c r="AL48" s="168" t="s">
        <v>58</v>
      </c>
      <c r="AM48" s="168" t="s">
        <v>65</v>
      </c>
      <c r="AN48" s="168"/>
      <c r="AO48" s="183"/>
      <c r="AP48" s="158"/>
      <c r="AQ48" s="168"/>
      <c r="AR48" s="168"/>
      <c r="AS48" s="168" t="s">
        <v>58</v>
      </c>
      <c r="AT48" s="168" t="s">
        <v>65</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86</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11</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98</v>
      </c>
      <c r="D51" s="44"/>
      <c r="E51" s="52"/>
      <c r="F51" s="50"/>
      <c r="G51" s="58"/>
      <c r="H51" s="72" t="s">
        <v>19</v>
      </c>
      <c r="I51" s="80" t="s">
        <v>14</v>
      </c>
      <c r="J51" s="86"/>
      <c r="K51" s="86"/>
      <c r="L51" s="60"/>
      <c r="M51" s="92" t="s">
        <v>144</v>
      </c>
      <c r="N51" s="97"/>
      <c r="O51" s="102"/>
      <c r="P51" s="108" t="s">
        <v>39</v>
      </c>
      <c r="Q51" s="116"/>
      <c r="R51" s="116"/>
      <c r="S51" s="128"/>
      <c r="T51" s="143"/>
      <c r="U51" s="158"/>
      <c r="V51" s="168"/>
      <c r="W51" s="168"/>
      <c r="X51" s="168" t="s">
        <v>65</v>
      </c>
      <c r="Y51" s="168"/>
      <c r="Z51" s="168"/>
      <c r="AA51" s="183" t="s">
        <v>65</v>
      </c>
      <c r="AB51" s="158"/>
      <c r="AC51" s="168"/>
      <c r="AD51" s="168"/>
      <c r="AE51" s="168" t="s">
        <v>65</v>
      </c>
      <c r="AF51" s="168"/>
      <c r="AG51" s="168"/>
      <c r="AH51" s="183" t="s">
        <v>65</v>
      </c>
      <c r="AI51" s="158"/>
      <c r="AJ51" s="168"/>
      <c r="AK51" s="168"/>
      <c r="AL51" s="168" t="s">
        <v>65</v>
      </c>
      <c r="AM51" s="168"/>
      <c r="AN51" s="168"/>
      <c r="AO51" s="183" t="s">
        <v>65</v>
      </c>
      <c r="AP51" s="158"/>
      <c r="AQ51" s="168"/>
      <c r="AR51" s="168"/>
      <c r="AS51" s="168" t="s">
        <v>65</v>
      </c>
      <c r="AT51" s="168"/>
      <c r="AU51" s="168"/>
      <c r="AV51" s="183" t="s">
        <v>65</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86</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11</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98</v>
      </c>
      <c r="D54" s="44"/>
      <c r="E54" s="52"/>
      <c r="F54" s="50"/>
      <c r="G54" s="58"/>
      <c r="H54" s="72" t="s">
        <v>19</v>
      </c>
      <c r="I54" s="80" t="s">
        <v>95</v>
      </c>
      <c r="J54" s="86"/>
      <c r="K54" s="86"/>
      <c r="L54" s="60"/>
      <c r="M54" s="92" t="s">
        <v>146</v>
      </c>
      <c r="N54" s="97"/>
      <c r="O54" s="102"/>
      <c r="P54" s="108" t="s">
        <v>39</v>
      </c>
      <c r="Q54" s="116"/>
      <c r="R54" s="116"/>
      <c r="S54" s="128"/>
      <c r="T54" s="143"/>
      <c r="U54" s="158"/>
      <c r="V54" s="168" t="s">
        <v>58</v>
      </c>
      <c r="W54" s="168"/>
      <c r="X54" s="168"/>
      <c r="Y54" s="168" t="s">
        <v>58</v>
      </c>
      <c r="Z54" s="168"/>
      <c r="AA54" s="183"/>
      <c r="AB54" s="158"/>
      <c r="AC54" s="168" t="s">
        <v>58</v>
      </c>
      <c r="AD54" s="168"/>
      <c r="AE54" s="168"/>
      <c r="AF54" s="168" t="s">
        <v>58</v>
      </c>
      <c r="AG54" s="168"/>
      <c r="AH54" s="183"/>
      <c r="AI54" s="158"/>
      <c r="AJ54" s="168" t="s">
        <v>58</v>
      </c>
      <c r="AK54" s="168"/>
      <c r="AL54" s="168"/>
      <c r="AM54" s="168" t="s">
        <v>58</v>
      </c>
      <c r="AN54" s="168"/>
      <c r="AO54" s="183"/>
      <c r="AP54" s="158"/>
      <c r="AQ54" s="168" t="s">
        <v>58</v>
      </c>
      <c r="AR54" s="168"/>
      <c r="AS54" s="168"/>
      <c r="AT54" s="168" t="s">
        <v>58</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86</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11</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98</v>
      </c>
      <c r="D57" s="44"/>
      <c r="E57" s="52"/>
      <c r="F57" s="50"/>
      <c r="G57" s="58"/>
      <c r="H57" s="72" t="s">
        <v>19</v>
      </c>
      <c r="I57" s="80" t="s">
        <v>95</v>
      </c>
      <c r="J57" s="86"/>
      <c r="K57" s="86"/>
      <c r="L57" s="60"/>
      <c r="M57" s="92" t="s">
        <v>147</v>
      </c>
      <c r="N57" s="97"/>
      <c r="O57" s="102"/>
      <c r="P57" s="108" t="s">
        <v>39</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86</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11</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98</v>
      </c>
      <c r="D60" s="44"/>
      <c r="E60" s="52"/>
      <c r="F60" s="50"/>
      <c r="G60" s="58"/>
      <c r="H60" s="72" t="s">
        <v>19</v>
      </c>
      <c r="I60" s="80" t="s">
        <v>95</v>
      </c>
      <c r="J60" s="86"/>
      <c r="K60" s="86"/>
      <c r="L60" s="60"/>
      <c r="M60" s="92" t="s">
        <v>66</v>
      </c>
      <c r="N60" s="97"/>
      <c r="O60" s="102"/>
      <c r="P60" s="108" t="s">
        <v>39</v>
      </c>
      <c r="Q60" s="116"/>
      <c r="R60" s="116"/>
      <c r="S60" s="128"/>
      <c r="T60" s="143"/>
      <c r="U60" s="158" t="s">
        <v>54</v>
      </c>
      <c r="V60" s="168" t="s">
        <v>54</v>
      </c>
      <c r="W60" s="168" t="s">
        <v>54</v>
      </c>
      <c r="X60" s="168"/>
      <c r="Y60" s="168"/>
      <c r="Z60" s="168"/>
      <c r="AA60" s="183" t="s">
        <v>54</v>
      </c>
      <c r="AB60" s="158" t="s">
        <v>54</v>
      </c>
      <c r="AC60" s="168" t="s">
        <v>54</v>
      </c>
      <c r="AD60" s="168" t="s">
        <v>54</v>
      </c>
      <c r="AE60" s="168"/>
      <c r="AF60" s="168"/>
      <c r="AG60" s="168"/>
      <c r="AH60" s="183" t="s">
        <v>54</v>
      </c>
      <c r="AI60" s="158" t="s">
        <v>54</v>
      </c>
      <c r="AJ60" s="168" t="s">
        <v>54</v>
      </c>
      <c r="AK60" s="168" t="s">
        <v>54</v>
      </c>
      <c r="AL60" s="168"/>
      <c r="AM60" s="168"/>
      <c r="AN60" s="168"/>
      <c r="AO60" s="183" t="s">
        <v>54</v>
      </c>
      <c r="AP60" s="158" t="s">
        <v>54</v>
      </c>
      <c r="AQ60" s="168" t="s">
        <v>54</v>
      </c>
      <c r="AR60" s="168" t="s">
        <v>54</v>
      </c>
      <c r="AS60" s="168"/>
      <c r="AT60" s="168"/>
      <c r="AU60" s="168"/>
      <c r="AV60" s="183" t="s">
        <v>54</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86</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11</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98</v>
      </c>
      <c r="D63" s="44"/>
      <c r="E63" s="52"/>
      <c r="F63" s="50"/>
      <c r="G63" s="58"/>
      <c r="H63" s="72" t="s">
        <v>19</v>
      </c>
      <c r="I63" s="80" t="s">
        <v>95</v>
      </c>
      <c r="J63" s="86"/>
      <c r="K63" s="86"/>
      <c r="L63" s="60"/>
      <c r="M63" s="92" t="s">
        <v>148</v>
      </c>
      <c r="N63" s="97"/>
      <c r="O63" s="102"/>
      <c r="P63" s="108" t="s">
        <v>39</v>
      </c>
      <c r="Q63" s="116"/>
      <c r="R63" s="116"/>
      <c r="S63" s="128"/>
      <c r="T63" s="143"/>
      <c r="U63" s="158" t="s">
        <v>56</v>
      </c>
      <c r="V63" s="168" t="s">
        <v>56</v>
      </c>
      <c r="W63" s="168" t="s">
        <v>56</v>
      </c>
      <c r="X63" s="168"/>
      <c r="Y63" s="168"/>
      <c r="Z63" s="168"/>
      <c r="AA63" s="183"/>
      <c r="AB63" s="158" t="s">
        <v>56</v>
      </c>
      <c r="AC63" s="168" t="s">
        <v>56</v>
      </c>
      <c r="AD63" s="168" t="s">
        <v>56</v>
      </c>
      <c r="AE63" s="168"/>
      <c r="AF63" s="168"/>
      <c r="AG63" s="168"/>
      <c r="AH63" s="183"/>
      <c r="AI63" s="158" t="s">
        <v>56</v>
      </c>
      <c r="AJ63" s="168" t="s">
        <v>56</v>
      </c>
      <c r="AK63" s="168" t="s">
        <v>56</v>
      </c>
      <c r="AL63" s="168"/>
      <c r="AM63" s="168"/>
      <c r="AN63" s="168"/>
      <c r="AO63" s="183"/>
      <c r="AP63" s="158" t="s">
        <v>56</v>
      </c>
      <c r="AQ63" s="168" t="s">
        <v>56</v>
      </c>
      <c r="AR63" s="168" t="s">
        <v>56</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86</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11</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98</v>
      </c>
      <c r="D66" s="44"/>
      <c r="E66" s="52"/>
      <c r="F66" s="50"/>
      <c r="G66" s="58"/>
      <c r="H66" s="72" t="s">
        <v>19</v>
      </c>
      <c r="I66" s="80" t="s">
        <v>95</v>
      </c>
      <c r="J66" s="86"/>
      <c r="K66" s="86"/>
      <c r="L66" s="60"/>
      <c r="M66" s="92" t="s">
        <v>150</v>
      </c>
      <c r="N66" s="97"/>
      <c r="O66" s="102"/>
      <c r="P66" s="110" t="s">
        <v>39</v>
      </c>
      <c r="Q66" s="119"/>
      <c r="R66" s="119"/>
      <c r="S66" s="131"/>
      <c r="T66" s="145"/>
      <c r="U66" s="158"/>
      <c r="V66" s="168"/>
      <c r="W66" s="168" t="s">
        <v>114</v>
      </c>
      <c r="X66" s="168"/>
      <c r="Y66" s="168"/>
      <c r="Z66" s="168" t="s">
        <v>114</v>
      </c>
      <c r="AA66" s="183"/>
      <c r="AB66" s="158"/>
      <c r="AC66" s="168"/>
      <c r="AD66" s="168" t="s">
        <v>114</v>
      </c>
      <c r="AE66" s="168"/>
      <c r="AF66" s="168"/>
      <c r="AG66" s="168" t="s">
        <v>114</v>
      </c>
      <c r="AH66" s="183"/>
      <c r="AI66" s="158"/>
      <c r="AJ66" s="168"/>
      <c r="AK66" s="168" t="s">
        <v>114</v>
      </c>
      <c r="AL66" s="168"/>
      <c r="AM66" s="168"/>
      <c r="AN66" s="168" t="s">
        <v>114</v>
      </c>
      <c r="AO66" s="183"/>
      <c r="AP66" s="158"/>
      <c r="AQ66" s="168"/>
      <c r="AR66" s="168" t="s">
        <v>114</v>
      </c>
      <c r="AS66" s="168"/>
      <c r="AT66" s="168"/>
      <c r="AU66" s="168" t="s">
        <v>114</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86</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11</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201</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23</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190</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rowBreaks count="1" manualBreakCount="1">
    <brk id="75" max="16383" man="1"/>
  </rowBreaks>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5.5"/>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51</v>
      </c>
    </row>
    <row r="2" spans="2:28">
      <c r="B2" s="291" t="s">
        <v>25</v>
      </c>
      <c r="F2" s="292"/>
      <c r="G2" s="303"/>
      <c r="H2" s="303"/>
      <c r="I2" s="303"/>
      <c r="J2" s="299"/>
      <c r="K2" s="303"/>
      <c r="L2" s="303"/>
    </row>
    <row r="3" spans="2:28">
      <c r="B3" s="292" t="s">
        <v>154</v>
      </c>
      <c r="F3" s="299" t="s">
        <v>155</v>
      </c>
      <c r="G3" s="303"/>
      <c r="H3" s="303"/>
      <c r="I3" s="303"/>
      <c r="J3" s="299"/>
      <c r="K3" s="303"/>
      <c r="L3" s="303"/>
    </row>
    <row r="4" spans="2:28">
      <c r="B4" s="291"/>
      <c r="F4" s="300" t="s">
        <v>53</v>
      </c>
      <c r="G4" s="300"/>
      <c r="H4" s="300"/>
      <c r="I4" s="300"/>
      <c r="J4" s="300"/>
      <c r="K4" s="300"/>
      <c r="L4" s="300"/>
      <c r="N4" s="300" t="s">
        <v>79</v>
      </c>
      <c r="O4" s="300"/>
      <c r="P4" s="300"/>
      <c r="R4" s="300" t="s">
        <v>78</v>
      </c>
      <c r="S4" s="300"/>
      <c r="T4" s="300"/>
      <c r="U4" s="300"/>
      <c r="V4" s="300"/>
      <c r="W4" s="300"/>
      <c r="X4" s="300"/>
      <c r="Z4" s="310" t="s">
        <v>88</v>
      </c>
      <c r="AB4" s="300" t="s">
        <v>164</v>
      </c>
    </row>
    <row r="5" spans="2:28">
      <c r="B5" s="289" t="s">
        <v>41</v>
      </c>
      <c r="C5" s="289" t="s">
        <v>15</v>
      </c>
      <c r="F5" s="289" t="s">
        <v>161</v>
      </c>
      <c r="G5" s="289"/>
      <c r="H5" s="289" t="s">
        <v>63</v>
      </c>
      <c r="J5" s="289" t="s">
        <v>55</v>
      </c>
      <c r="L5" s="289" t="s">
        <v>53</v>
      </c>
      <c r="N5" s="289" t="s">
        <v>162</v>
      </c>
      <c r="P5" s="289" t="s">
        <v>163</v>
      </c>
      <c r="R5" s="289" t="s">
        <v>162</v>
      </c>
      <c r="T5" s="289" t="s">
        <v>163</v>
      </c>
      <c r="V5" s="289" t="s">
        <v>55</v>
      </c>
      <c r="X5" s="289" t="s">
        <v>53</v>
      </c>
      <c r="Z5" s="311" t="s">
        <v>89</v>
      </c>
      <c r="AB5" s="300"/>
    </row>
    <row r="6" spans="2:28">
      <c r="B6" s="293">
        <v>1</v>
      </c>
      <c r="C6" s="294" t="s">
        <v>58</v>
      </c>
      <c r="D6" s="298" t="str">
        <f t="shared" ref="D6:D38" si="0">C6</f>
        <v>a</v>
      </c>
      <c r="E6" s="293" t="s">
        <v>35</v>
      </c>
      <c r="F6" s="301">
        <v>0.29166666666666669</v>
      </c>
      <c r="G6" s="293" t="s">
        <v>36</v>
      </c>
      <c r="H6" s="301">
        <v>0.66666666666666663</v>
      </c>
      <c r="I6" s="304" t="s">
        <v>57</v>
      </c>
      <c r="J6" s="301">
        <v>4.1666666666666664e-002</v>
      </c>
      <c r="K6" s="305" t="s">
        <v>6</v>
      </c>
      <c r="L6" s="300">
        <f t="shared" ref="L6:L22" si="1">IF(OR(F6="",H6=""),"",(H6+IF(F6&gt;H6,1,0)-F6-J6)*24)</f>
        <v>7.9999999999999982</v>
      </c>
      <c r="N6" s="306">
        <f>'【記載例】認知症対応型共同生活介護'!$BB$13</f>
        <v>0.29166666666666669</v>
      </c>
      <c r="O6" s="289" t="s">
        <v>36</v>
      </c>
      <c r="P6" s="306">
        <f>'【記載例】認知症対応型共同生活介護'!$BF$13</f>
        <v>0.83333333333333337</v>
      </c>
      <c r="R6" s="308">
        <f t="shared" ref="R6:R22" si="2">IF(F6="","",IF(F6&lt;N6,N6,IF(F6&gt;=P6,"",F6)))</f>
        <v>0.29166666666666669</v>
      </c>
      <c r="S6" s="289" t="s">
        <v>36</v>
      </c>
      <c r="T6" s="308">
        <f t="shared" ref="T6:T22" si="3">IF(H6="","",IF(H6&gt;F6,IF(H6&lt;P6,H6,P6),P6))</f>
        <v>0.66666666666666663</v>
      </c>
      <c r="U6" s="309" t="s">
        <v>57</v>
      </c>
      <c r="V6" s="301">
        <v>4.1666666666666664e-002</v>
      </c>
      <c r="W6" s="288" t="s">
        <v>6</v>
      </c>
      <c r="X6" s="300">
        <f t="shared" ref="X6:X22" si="4">IF(R6="","",IF((T6+IF(R6&gt;T6,1,0)-R6-V6)*24=0,"",(T6+IF(R6&gt;T6,1,0)-R6-V6)*24))</f>
        <v>7.9999999999999982</v>
      </c>
      <c r="Z6" s="300" t="str">
        <f t="shared" ref="Z6:Z22" si="5">IF(X6="",L6,IF(OR(L6-X6=0,L6-X6&lt;0),"-",L6-X6))</f>
        <v>-</v>
      </c>
      <c r="AB6" s="312"/>
    </row>
    <row r="7" spans="2:28">
      <c r="B7" s="293">
        <v>2</v>
      </c>
      <c r="C7" s="294" t="s">
        <v>61</v>
      </c>
      <c r="D7" s="298" t="str">
        <f t="shared" si="0"/>
        <v>b</v>
      </c>
      <c r="E7" s="293" t="s">
        <v>35</v>
      </c>
      <c r="F7" s="301">
        <v>0.45833333333333331</v>
      </c>
      <c r="G7" s="293" t="s">
        <v>36</v>
      </c>
      <c r="H7" s="301">
        <v>0.83333333333333337</v>
      </c>
      <c r="I7" s="304" t="s">
        <v>57</v>
      </c>
      <c r="J7" s="301">
        <v>4.1666666666666664e-002</v>
      </c>
      <c r="K7" s="305" t="s">
        <v>6</v>
      </c>
      <c r="L7" s="300">
        <f t="shared" si="1"/>
        <v>8</v>
      </c>
      <c r="N7" s="306">
        <f>'【記載例】認知症対応型共同生活介護'!$BB$13</f>
        <v>0.29166666666666669</v>
      </c>
      <c r="O7" s="289" t="s">
        <v>36</v>
      </c>
      <c r="P7" s="306">
        <f>'【記載例】認知症対応型共同生活介護'!$BF$13</f>
        <v>0.83333333333333337</v>
      </c>
      <c r="R7" s="308">
        <f t="shared" si="2"/>
        <v>0.45833333333333331</v>
      </c>
      <c r="S7" s="289" t="s">
        <v>36</v>
      </c>
      <c r="T7" s="308">
        <f t="shared" si="3"/>
        <v>0.83333333333333337</v>
      </c>
      <c r="U7" s="309" t="s">
        <v>57</v>
      </c>
      <c r="V7" s="301">
        <v>4.1666666666666664e-002</v>
      </c>
      <c r="W7" s="288" t="s">
        <v>6</v>
      </c>
      <c r="X7" s="300">
        <f t="shared" si="4"/>
        <v>8</v>
      </c>
      <c r="Z7" s="300" t="str">
        <f t="shared" si="5"/>
        <v>-</v>
      </c>
      <c r="AB7" s="312"/>
    </row>
    <row r="8" spans="2:28">
      <c r="B8" s="293">
        <v>3</v>
      </c>
      <c r="C8" s="294" t="s">
        <v>37</v>
      </c>
      <c r="D8" s="298" t="str">
        <f t="shared" si="0"/>
        <v>c</v>
      </c>
      <c r="E8" s="293" t="s">
        <v>35</v>
      </c>
      <c r="F8" s="301">
        <v>0.375</v>
      </c>
      <c r="G8" s="293" t="s">
        <v>36</v>
      </c>
      <c r="H8" s="301">
        <v>0.75</v>
      </c>
      <c r="I8" s="304" t="s">
        <v>57</v>
      </c>
      <c r="J8" s="301">
        <v>4.1666666666666664e-002</v>
      </c>
      <c r="K8" s="305" t="s">
        <v>6</v>
      </c>
      <c r="L8" s="300">
        <f t="shared" si="1"/>
        <v>8</v>
      </c>
      <c r="N8" s="306">
        <f>'【記載例】認知症対応型共同生活介護'!$BB$13</f>
        <v>0.29166666666666669</v>
      </c>
      <c r="O8" s="289" t="s">
        <v>36</v>
      </c>
      <c r="P8" s="306">
        <f>'【記載例】認知症対応型共同生活介護'!$BF$13</f>
        <v>0.83333333333333337</v>
      </c>
      <c r="R8" s="308">
        <f t="shared" si="2"/>
        <v>0.375</v>
      </c>
      <c r="S8" s="289" t="s">
        <v>36</v>
      </c>
      <c r="T8" s="308">
        <f t="shared" si="3"/>
        <v>0.75</v>
      </c>
      <c r="U8" s="309" t="s">
        <v>57</v>
      </c>
      <c r="V8" s="301">
        <v>4.1666666666666664e-002</v>
      </c>
      <c r="W8" s="288" t="s">
        <v>6</v>
      </c>
      <c r="X8" s="300">
        <f t="shared" si="4"/>
        <v>8</v>
      </c>
      <c r="Z8" s="300" t="str">
        <f t="shared" si="5"/>
        <v>-</v>
      </c>
      <c r="AB8" s="312"/>
    </row>
    <row r="9" spans="2:28">
      <c r="B9" s="293">
        <v>4</v>
      </c>
      <c r="C9" s="294" t="s">
        <v>62</v>
      </c>
      <c r="D9" s="298" t="str">
        <f t="shared" si="0"/>
        <v>d</v>
      </c>
      <c r="E9" s="293" t="s">
        <v>35</v>
      </c>
      <c r="F9" s="301">
        <v>0.35416666666666669</v>
      </c>
      <c r="G9" s="293" t="s">
        <v>36</v>
      </c>
      <c r="H9" s="301">
        <v>0.72916666666666663</v>
      </c>
      <c r="I9" s="304" t="s">
        <v>57</v>
      </c>
      <c r="J9" s="301">
        <v>4.1666666666666664e-002</v>
      </c>
      <c r="K9" s="305" t="s">
        <v>6</v>
      </c>
      <c r="L9" s="300">
        <f t="shared" si="1"/>
        <v>7.9999999999999982</v>
      </c>
      <c r="N9" s="306">
        <f>'【記載例】認知症対応型共同生活介護'!$BB$13</f>
        <v>0.29166666666666669</v>
      </c>
      <c r="O9" s="289" t="s">
        <v>36</v>
      </c>
      <c r="P9" s="306">
        <f>'【記載例】認知症対応型共同生活介護'!$BF$13</f>
        <v>0.83333333333333337</v>
      </c>
      <c r="R9" s="308">
        <f t="shared" si="2"/>
        <v>0.35416666666666669</v>
      </c>
      <c r="S9" s="289" t="s">
        <v>36</v>
      </c>
      <c r="T9" s="308">
        <f t="shared" si="3"/>
        <v>0.72916666666666663</v>
      </c>
      <c r="U9" s="309" t="s">
        <v>57</v>
      </c>
      <c r="V9" s="301">
        <v>4.1666666666666664e-002</v>
      </c>
      <c r="W9" s="288" t="s">
        <v>6</v>
      </c>
      <c r="X9" s="300">
        <f t="shared" si="4"/>
        <v>7.9999999999999982</v>
      </c>
      <c r="Z9" s="300" t="str">
        <f t="shared" si="5"/>
        <v>-</v>
      </c>
      <c r="AB9" s="312"/>
    </row>
    <row r="10" spans="2:28">
      <c r="B10" s="293">
        <v>5</v>
      </c>
      <c r="C10" s="294" t="s">
        <v>64</v>
      </c>
      <c r="D10" s="298" t="str">
        <f t="shared" si="0"/>
        <v>e</v>
      </c>
      <c r="E10" s="293" t="s">
        <v>35</v>
      </c>
      <c r="F10" s="301">
        <v>0.375</v>
      </c>
      <c r="G10" s="293" t="s">
        <v>36</v>
      </c>
      <c r="H10" s="301">
        <v>0.625</v>
      </c>
      <c r="I10" s="304" t="s">
        <v>57</v>
      </c>
      <c r="J10" s="301">
        <v>0</v>
      </c>
      <c r="K10" s="305" t="s">
        <v>6</v>
      </c>
      <c r="L10" s="300">
        <f t="shared" si="1"/>
        <v>6</v>
      </c>
      <c r="N10" s="306">
        <f>'【記載例】認知症対応型共同生活介護'!$BB$13</f>
        <v>0.29166666666666669</v>
      </c>
      <c r="O10" s="289" t="s">
        <v>36</v>
      </c>
      <c r="P10" s="306">
        <f>'【記載例】認知症対応型共同生活介護'!$BF$13</f>
        <v>0.83333333333333337</v>
      </c>
      <c r="R10" s="308">
        <f t="shared" si="2"/>
        <v>0.375</v>
      </c>
      <c r="S10" s="289" t="s">
        <v>36</v>
      </c>
      <c r="T10" s="308">
        <f t="shared" si="3"/>
        <v>0.625</v>
      </c>
      <c r="U10" s="309" t="s">
        <v>57</v>
      </c>
      <c r="V10" s="301">
        <v>0</v>
      </c>
      <c r="W10" s="288" t="s">
        <v>6</v>
      </c>
      <c r="X10" s="300">
        <f t="shared" si="4"/>
        <v>6</v>
      </c>
      <c r="Z10" s="300" t="str">
        <f t="shared" si="5"/>
        <v>-</v>
      </c>
      <c r="AB10" s="312"/>
    </row>
    <row r="11" spans="2:28">
      <c r="B11" s="293">
        <v>6</v>
      </c>
      <c r="C11" s="294" t="s">
        <v>65</v>
      </c>
      <c r="D11" s="298" t="str">
        <f t="shared" si="0"/>
        <v>f</v>
      </c>
      <c r="E11" s="293" t="s">
        <v>35</v>
      </c>
      <c r="F11" s="301">
        <v>0.41666666666666669</v>
      </c>
      <c r="G11" s="293" t="s">
        <v>36</v>
      </c>
      <c r="H11" s="301">
        <v>0.66666666666666663</v>
      </c>
      <c r="I11" s="304" t="s">
        <v>57</v>
      </c>
      <c r="J11" s="301">
        <v>0</v>
      </c>
      <c r="K11" s="305" t="s">
        <v>6</v>
      </c>
      <c r="L11" s="300">
        <f t="shared" si="1"/>
        <v>5.9999999999999982</v>
      </c>
      <c r="N11" s="306">
        <f>'【記載例】認知症対応型共同生活介護'!$BB$13</f>
        <v>0.29166666666666669</v>
      </c>
      <c r="O11" s="289" t="s">
        <v>36</v>
      </c>
      <c r="P11" s="306">
        <f>'【記載例】認知症対応型共同生活介護'!$BF$13</f>
        <v>0.83333333333333337</v>
      </c>
      <c r="R11" s="308">
        <f t="shared" si="2"/>
        <v>0.41666666666666669</v>
      </c>
      <c r="S11" s="289" t="s">
        <v>36</v>
      </c>
      <c r="T11" s="308">
        <f t="shared" si="3"/>
        <v>0.66666666666666663</v>
      </c>
      <c r="U11" s="309" t="s">
        <v>57</v>
      </c>
      <c r="V11" s="301">
        <v>0</v>
      </c>
      <c r="W11" s="288" t="s">
        <v>6</v>
      </c>
      <c r="X11" s="300">
        <f t="shared" si="4"/>
        <v>5.9999999999999982</v>
      </c>
      <c r="Z11" s="300" t="str">
        <f t="shared" si="5"/>
        <v>-</v>
      </c>
      <c r="AB11" s="312"/>
    </row>
    <row r="12" spans="2:28">
      <c r="B12" s="293">
        <v>7</v>
      </c>
      <c r="C12" s="294" t="s">
        <v>56</v>
      </c>
      <c r="D12" s="298" t="str">
        <f t="shared" si="0"/>
        <v>g</v>
      </c>
      <c r="E12" s="293" t="s">
        <v>35</v>
      </c>
      <c r="F12" s="301">
        <v>0.29166666666666669</v>
      </c>
      <c r="G12" s="293" t="s">
        <v>36</v>
      </c>
      <c r="H12" s="301">
        <v>0.39583333333333331</v>
      </c>
      <c r="I12" s="304" t="s">
        <v>57</v>
      </c>
      <c r="J12" s="301">
        <v>0</v>
      </c>
      <c r="K12" s="305" t="s">
        <v>6</v>
      </c>
      <c r="L12" s="300">
        <f t="shared" si="1"/>
        <v>2.4999999999999991</v>
      </c>
      <c r="N12" s="306">
        <f>'【記載例】認知症対応型共同生活介護'!$BB$13</f>
        <v>0.29166666666666669</v>
      </c>
      <c r="O12" s="289" t="s">
        <v>36</v>
      </c>
      <c r="P12" s="306">
        <f>'【記載例】認知症対応型共同生活介護'!$BF$13</f>
        <v>0.83333333333333337</v>
      </c>
      <c r="R12" s="308">
        <f t="shared" si="2"/>
        <v>0.29166666666666669</v>
      </c>
      <c r="S12" s="289" t="s">
        <v>36</v>
      </c>
      <c r="T12" s="308">
        <f t="shared" si="3"/>
        <v>0.39583333333333331</v>
      </c>
      <c r="U12" s="309" t="s">
        <v>57</v>
      </c>
      <c r="V12" s="301">
        <v>0</v>
      </c>
      <c r="W12" s="288" t="s">
        <v>6</v>
      </c>
      <c r="X12" s="300">
        <f t="shared" si="4"/>
        <v>2.4999999999999991</v>
      </c>
      <c r="Z12" s="300" t="str">
        <f t="shared" si="5"/>
        <v>-</v>
      </c>
      <c r="AB12" s="312"/>
    </row>
    <row r="13" spans="2:28">
      <c r="B13" s="293">
        <v>8</v>
      </c>
      <c r="C13" s="294" t="s">
        <v>54</v>
      </c>
      <c r="D13" s="298" t="str">
        <f t="shared" si="0"/>
        <v>h</v>
      </c>
      <c r="E13" s="293" t="s">
        <v>35</v>
      </c>
      <c r="F13" s="301">
        <v>0.66666666666666663</v>
      </c>
      <c r="G13" s="293" t="s">
        <v>36</v>
      </c>
      <c r="H13" s="301">
        <v>0.83333333333333337</v>
      </c>
      <c r="I13" s="304" t="s">
        <v>57</v>
      </c>
      <c r="J13" s="301">
        <v>0</v>
      </c>
      <c r="K13" s="305" t="s">
        <v>6</v>
      </c>
      <c r="L13" s="300">
        <f t="shared" si="1"/>
        <v>4.0000000000000018</v>
      </c>
      <c r="N13" s="306">
        <f>'【記載例】認知症対応型共同生活介護'!$BB$13</f>
        <v>0.29166666666666669</v>
      </c>
      <c r="O13" s="289" t="s">
        <v>36</v>
      </c>
      <c r="P13" s="306">
        <f>'【記載例】認知症対応型共同生活介護'!$BF$13</f>
        <v>0.83333333333333337</v>
      </c>
      <c r="R13" s="308">
        <f t="shared" si="2"/>
        <v>0.66666666666666663</v>
      </c>
      <c r="S13" s="289" t="s">
        <v>36</v>
      </c>
      <c r="T13" s="308">
        <f t="shared" si="3"/>
        <v>0.83333333333333337</v>
      </c>
      <c r="U13" s="309" t="s">
        <v>57</v>
      </c>
      <c r="V13" s="301">
        <v>0</v>
      </c>
      <c r="W13" s="288" t="s">
        <v>6</v>
      </c>
      <c r="X13" s="300">
        <f t="shared" si="4"/>
        <v>4.0000000000000018</v>
      </c>
      <c r="Z13" s="300" t="str">
        <f t="shared" si="5"/>
        <v>-</v>
      </c>
      <c r="AB13" s="312"/>
    </row>
    <row r="14" spans="2:28">
      <c r="B14" s="293">
        <v>9</v>
      </c>
      <c r="C14" s="294" t="s">
        <v>67</v>
      </c>
      <c r="D14" s="298" t="str">
        <f t="shared" si="0"/>
        <v>i</v>
      </c>
      <c r="E14" s="293" t="s">
        <v>35</v>
      </c>
      <c r="F14" s="301">
        <v>0.70833333333333337</v>
      </c>
      <c r="G14" s="293" t="s">
        <v>36</v>
      </c>
      <c r="H14" s="301">
        <v>1</v>
      </c>
      <c r="I14" s="304" t="s">
        <v>57</v>
      </c>
      <c r="J14" s="301">
        <v>0</v>
      </c>
      <c r="K14" s="305" t="s">
        <v>6</v>
      </c>
      <c r="L14" s="300">
        <f t="shared" si="1"/>
        <v>6.9999999999999991</v>
      </c>
      <c r="N14" s="306">
        <f>'【記載例】認知症対応型共同生活介護'!$BB$13</f>
        <v>0.29166666666666669</v>
      </c>
      <c r="O14" s="289" t="s">
        <v>36</v>
      </c>
      <c r="P14" s="306">
        <f>'【記載例】認知症対応型共同生活介護'!$BF$13</f>
        <v>0.83333333333333337</v>
      </c>
      <c r="R14" s="308">
        <f t="shared" si="2"/>
        <v>0.70833333333333337</v>
      </c>
      <c r="S14" s="289" t="s">
        <v>36</v>
      </c>
      <c r="T14" s="308">
        <f t="shared" si="3"/>
        <v>0.83333333333333337</v>
      </c>
      <c r="U14" s="309" t="s">
        <v>57</v>
      </c>
      <c r="V14" s="301">
        <v>0</v>
      </c>
      <c r="W14" s="288" t="s">
        <v>6</v>
      </c>
      <c r="X14" s="300">
        <f t="shared" si="4"/>
        <v>3</v>
      </c>
      <c r="Z14" s="300">
        <f t="shared" si="5"/>
        <v>3.9999999999999991</v>
      </c>
      <c r="AB14" s="312" t="s">
        <v>189</v>
      </c>
    </row>
    <row r="15" spans="2:28">
      <c r="B15" s="293">
        <v>10</v>
      </c>
      <c r="C15" s="294" t="s">
        <v>60</v>
      </c>
      <c r="D15" s="298" t="str">
        <f t="shared" si="0"/>
        <v>j</v>
      </c>
      <c r="E15" s="293" t="s">
        <v>35</v>
      </c>
      <c r="F15" s="301">
        <v>0</v>
      </c>
      <c r="G15" s="293" t="s">
        <v>36</v>
      </c>
      <c r="H15" s="301">
        <v>0.41666666666666669</v>
      </c>
      <c r="I15" s="304" t="s">
        <v>57</v>
      </c>
      <c r="J15" s="301">
        <v>4.1666666666666664e-002</v>
      </c>
      <c r="K15" s="305" t="s">
        <v>6</v>
      </c>
      <c r="L15" s="300">
        <f t="shared" si="1"/>
        <v>9</v>
      </c>
      <c r="N15" s="306">
        <f>'【記載例】認知症対応型共同生活介護'!$BB$13</f>
        <v>0.29166666666666669</v>
      </c>
      <c r="O15" s="289" t="s">
        <v>36</v>
      </c>
      <c r="P15" s="306">
        <f>'【記載例】認知症対応型共同生活介護'!$BF$13</f>
        <v>0.83333333333333337</v>
      </c>
      <c r="R15" s="308">
        <f t="shared" si="2"/>
        <v>0.29166666666666669</v>
      </c>
      <c r="S15" s="289" t="s">
        <v>36</v>
      </c>
      <c r="T15" s="308">
        <f t="shared" si="3"/>
        <v>0.41666666666666669</v>
      </c>
      <c r="U15" s="309" t="s">
        <v>57</v>
      </c>
      <c r="V15" s="301">
        <v>0</v>
      </c>
      <c r="W15" s="288" t="s">
        <v>6</v>
      </c>
      <c r="X15" s="300">
        <f t="shared" si="4"/>
        <v>3</v>
      </c>
      <c r="Z15" s="300">
        <f t="shared" si="5"/>
        <v>6</v>
      </c>
      <c r="AB15" s="312" t="s">
        <v>191</v>
      </c>
    </row>
    <row r="16" spans="2:28">
      <c r="B16" s="293">
        <v>11</v>
      </c>
      <c r="C16" s="294" t="s">
        <v>71</v>
      </c>
      <c r="D16" s="298" t="str">
        <f t="shared" si="0"/>
        <v>k</v>
      </c>
      <c r="E16" s="293" t="s">
        <v>35</v>
      </c>
      <c r="F16" s="301"/>
      <c r="G16" s="293" t="s">
        <v>36</v>
      </c>
      <c r="H16" s="301"/>
      <c r="I16" s="304" t="s">
        <v>57</v>
      </c>
      <c r="J16" s="301">
        <v>0</v>
      </c>
      <c r="K16" s="305" t="s">
        <v>6</v>
      </c>
      <c r="L16" s="300" t="str">
        <f t="shared" si="1"/>
        <v/>
      </c>
      <c r="N16" s="306">
        <f>'【記載例】認知症対応型共同生活介護'!$BB$13</f>
        <v>0.29166666666666669</v>
      </c>
      <c r="O16" s="289" t="s">
        <v>36</v>
      </c>
      <c r="P16" s="306">
        <f>'【記載例】認知症対応型共同生活介護'!$BF$13</f>
        <v>0.83333333333333337</v>
      </c>
      <c r="R16" s="308" t="str">
        <f t="shared" si="2"/>
        <v/>
      </c>
      <c r="S16" s="289" t="s">
        <v>36</v>
      </c>
      <c r="T16" s="308" t="str">
        <f t="shared" si="3"/>
        <v/>
      </c>
      <c r="U16" s="309" t="s">
        <v>57</v>
      </c>
      <c r="V16" s="301">
        <v>0</v>
      </c>
      <c r="W16" s="288" t="s">
        <v>6</v>
      </c>
      <c r="X16" s="300" t="str">
        <f t="shared" si="4"/>
        <v/>
      </c>
      <c r="Z16" s="300" t="str">
        <f t="shared" si="5"/>
        <v/>
      </c>
      <c r="AB16" s="312"/>
    </row>
    <row r="17" spans="2:28">
      <c r="B17" s="293">
        <v>12</v>
      </c>
      <c r="C17" s="294" t="s">
        <v>7</v>
      </c>
      <c r="D17" s="298" t="str">
        <f t="shared" si="0"/>
        <v>l</v>
      </c>
      <c r="E17" s="293" t="s">
        <v>35</v>
      </c>
      <c r="F17" s="301"/>
      <c r="G17" s="293" t="s">
        <v>36</v>
      </c>
      <c r="H17" s="301"/>
      <c r="I17" s="304" t="s">
        <v>57</v>
      </c>
      <c r="J17" s="301">
        <v>0</v>
      </c>
      <c r="K17" s="305" t="s">
        <v>6</v>
      </c>
      <c r="L17" s="300" t="str">
        <f t="shared" si="1"/>
        <v/>
      </c>
      <c r="N17" s="306">
        <f>'【記載例】認知症対応型共同生活介護'!$BB$13</f>
        <v>0.29166666666666669</v>
      </c>
      <c r="O17" s="289" t="s">
        <v>36</v>
      </c>
      <c r="P17" s="306">
        <f>'【記載例】認知症対応型共同生活介護'!$BF$13</f>
        <v>0.83333333333333337</v>
      </c>
      <c r="R17" s="308" t="str">
        <f t="shared" si="2"/>
        <v/>
      </c>
      <c r="S17" s="289" t="s">
        <v>36</v>
      </c>
      <c r="T17" s="308" t="str">
        <f t="shared" si="3"/>
        <v/>
      </c>
      <c r="U17" s="309" t="s">
        <v>57</v>
      </c>
      <c r="V17" s="301">
        <v>0</v>
      </c>
      <c r="W17" s="288" t="s">
        <v>6</v>
      </c>
      <c r="X17" s="300" t="str">
        <f t="shared" si="4"/>
        <v/>
      </c>
      <c r="Z17" s="300" t="str">
        <f t="shared" si="5"/>
        <v/>
      </c>
      <c r="AB17" s="312"/>
    </row>
    <row r="18" spans="2:28">
      <c r="B18" s="293">
        <v>13</v>
      </c>
      <c r="C18" s="294" t="s">
        <v>72</v>
      </c>
      <c r="D18" s="298" t="str">
        <f t="shared" si="0"/>
        <v>m</v>
      </c>
      <c r="E18" s="293" t="s">
        <v>35</v>
      </c>
      <c r="F18" s="301"/>
      <c r="G18" s="293" t="s">
        <v>36</v>
      </c>
      <c r="H18" s="301"/>
      <c r="I18" s="304" t="s">
        <v>57</v>
      </c>
      <c r="J18" s="301">
        <v>0</v>
      </c>
      <c r="K18" s="305" t="s">
        <v>6</v>
      </c>
      <c r="L18" s="300" t="str">
        <f t="shared" si="1"/>
        <v/>
      </c>
      <c r="N18" s="306">
        <f>'【記載例】認知症対応型共同生活介護'!$BB$13</f>
        <v>0.29166666666666669</v>
      </c>
      <c r="O18" s="289" t="s">
        <v>36</v>
      </c>
      <c r="P18" s="306">
        <f>'【記載例】認知症対応型共同生活介護'!$BF$13</f>
        <v>0.83333333333333337</v>
      </c>
      <c r="R18" s="308" t="str">
        <f t="shared" si="2"/>
        <v/>
      </c>
      <c r="S18" s="289" t="s">
        <v>36</v>
      </c>
      <c r="T18" s="308" t="str">
        <f t="shared" si="3"/>
        <v/>
      </c>
      <c r="U18" s="309" t="s">
        <v>57</v>
      </c>
      <c r="V18" s="301">
        <v>0</v>
      </c>
      <c r="W18" s="288" t="s">
        <v>6</v>
      </c>
      <c r="X18" s="300" t="str">
        <f t="shared" si="4"/>
        <v/>
      </c>
      <c r="Z18" s="300" t="str">
        <f t="shared" si="5"/>
        <v/>
      </c>
      <c r="AB18" s="312"/>
    </row>
    <row r="19" spans="2:28">
      <c r="B19" s="293">
        <v>14</v>
      </c>
      <c r="C19" s="294" t="s">
        <v>68</v>
      </c>
      <c r="D19" s="298" t="str">
        <f t="shared" si="0"/>
        <v>n</v>
      </c>
      <c r="E19" s="293" t="s">
        <v>35</v>
      </c>
      <c r="F19" s="301"/>
      <c r="G19" s="293" t="s">
        <v>36</v>
      </c>
      <c r="H19" s="301"/>
      <c r="I19" s="304" t="s">
        <v>57</v>
      </c>
      <c r="J19" s="301">
        <v>0</v>
      </c>
      <c r="K19" s="305" t="s">
        <v>6</v>
      </c>
      <c r="L19" s="300" t="str">
        <f t="shared" si="1"/>
        <v/>
      </c>
      <c r="N19" s="306">
        <f>'【記載例】認知症対応型共同生活介護'!$BB$13</f>
        <v>0.29166666666666669</v>
      </c>
      <c r="O19" s="289" t="s">
        <v>36</v>
      </c>
      <c r="P19" s="306">
        <f>'【記載例】認知症対応型共同生活介護'!$BF$13</f>
        <v>0.83333333333333337</v>
      </c>
      <c r="R19" s="308" t="str">
        <f t="shared" si="2"/>
        <v/>
      </c>
      <c r="S19" s="289" t="s">
        <v>36</v>
      </c>
      <c r="T19" s="308" t="str">
        <f t="shared" si="3"/>
        <v/>
      </c>
      <c r="U19" s="309" t="s">
        <v>57</v>
      </c>
      <c r="V19" s="301">
        <v>0</v>
      </c>
      <c r="W19" s="288" t="s">
        <v>6</v>
      </c>
      <c r="X19" s="300" t="str">
        <f t="shared" si="4"/>
        <v/>
      </c>
      <c r="Z19" s="300" t="str">
        <f t="shared" si="5"/>
        <v/>
      </c>
      <c r="AB19" s="312"/>
    </row>
    <row r="20" spans="2:28">
      <c r="B20" s="293">
        <v>15</v>
      </c>
      <c r="C20" s="294" t="s">
        <v>73</v>
      </c>
      <c r="D20" s="298" t="str">
        <f t="shared" si="0"/>
        <v>o</v>
      </c>
      <c r="E20" s="293" t="s">
        <v>35</v>
      </c>
      <c r="F20" s="301"/>
      <c r="G20" s="293" t="s">
        <v>36</v>
      </c>
      <c r="H20" s="301"/>
      <c r="I20" s="304" t="s">
        <v>57</v>
      </c>
      <c r="J20" s="301">
        <v>0</v>
      </c>
      <c r="K20" s="305" t="s">
        <v>6</v>
      </c>
      <c r="L20" s="300" t="str">
        <f t="shared" si="1"/>
        <v/>
      </c>
      <c r="N20" s="306">
        <f>'【記載例】認知症対応型共同生活介護'!$BB$13</f>
        <v>0.29166666666666669</v>
      </c>
      <c r="O20" s="289" t="s">
        <v>36</v>
      </c>
      <c r="P20" s="306">
        <f>'【記載例】認知症対応型共同生活介護'!$BF$13</f>
        <v>0.83333333333333337</v>
      </c>
      <c r="R20" s="308" t="str">
        <f t="shared" si="2"/>
        <v/>
      </c>
      <c r="S20" s="289" t="s">
        <v>36</v>
      </c>
      <c r="T20" s="308" t="str">
        <f t="shared" si="3"/>
        <v/>
      </c>
      <c r="U20" s="309" t="s">
        <v>57</v>
      </c>
      <c r="V20" s="301">
        <v>0</v>
      </c>
      <c r="W20" s="288" t="s">
        <v>6</v>
      </c>
      <c r="X20" s="300" t="str">
        <f t="shared" si="4"/>
        <v/>
      </c>
      <c r="Z20" s="300" t="str">
        <f t="shared" si="5"/>
        <v/>
      </c>
      <c r="AB20" s="312"/>
    </row>
    <row r="21" spans="2:28">
      <c r="B21" s="293">
        <v>16</v>
      </c>
      <c r="C21" s="294" t="s">
        <v>75</v>
      </c>
      <c r="D21" s="298" t="str">
        <f t="shared" si="0"/>
        <v>p</v>
      </c>
      <c r="E21" s="293" t="s">
        <v>35</v>
      </c>
      <c r="F21" s="301"/>
      <c r="G21" s="293" t="s">
        <v>36</v>
      </c>
      <c r="H21" s="301"/>
      <c r="I21" s="304" t="s">
        <v>57</v>
      </c>
      <c r="J21" s="301">
        <v>0</v>
      </c>
      <c r="K21" s="305" t="s">
        <v>6</v>
      </c>
      <c r="L21" s="300" t="str">
        <f t="shared" si="1"/>
        <v/>
      </c>
      <c r="N21" s="306">
        <f>'【記載例】認知症対応型共同生活介護'!$BB$13</f>
        <v>0.29166666666666669</v>
      </c>
      <c r="O21" s="289" t="s">
        <v>36</v>
      </c>
      <c r="P21" s="306">
        <f>'【記載例】認知症対応型共同生活介護'!$BF$13</f>
        <v>0.83333333333333337</v>
      </c>
      <c r="R21" s="308" t="str">
        <f t="shared" si="2"/>
        <v/>
      </c>
      <c r="S21" s="289" t="s">
        <v>36</v>
      </c>
      <c r="T21" s="308" t="str">
        <f t="shared" si="3"/>
        <v/>
      </c>
      <c r="U21" s="309" t="s">
        <v>57</v>
      </c>
      <c r="V21" s="301">
        <v>0</v>
      </c>
      <c r="W21" s="288" t="s">
        <v>6</v>
      </c>
      <c r="X21" s="300" t="str">
        <f t="shared" si="4"/>
        <v/>
      </c>
      <c r="Z21" s="300" t="str">
        <f t="shared" si="5"/>
        <v/>
      </c>
      <c r="AB21" s="312"/>
    </row>
    <row r="22" spans="2:28">
      <c r="B22" s="293">
        <v>17</v>
      </c>
      <c r="C22" s="294" t="s">
        <v>21</v>
      </c>
      <c r="D22" s="298" t="str">
        <f t="shared" si="0"/>
        <v>q</v>
      </c>
      <c r="E22" s="293" t="s">
        <v>35</v>
      </c>
      <c r="F22" s="301"/>
      <c r="G22" s="293" t="s">
        <v>36</v>
      </c>
      <c r="H22" s="301"/>
      <c r="I22" s="304" t="s">
        <v>57</v>
      </c>
      <c r="J22" s="301">
        <v>0</v>
      </c>
      <c r="K22" s="305" t="s">
        <v>6</v>
      </c>
      <c r="L22" s="300" t="str">
        <f t="shared" si="1"/>
        <v/>
      </c>
      <c r="N22" s="306">
        <f>'【記載例】認知症対応型共同生活介護'!$BB$13</f>
        <v>0.29166666666666669</v>
      </c>
      <c r="O22" s="289" t="s">
        <v>36</v>
      </c>
      <c r="P22" s="306">
        <f>'【記載例】認知症対応型共同生活介護'!$BF$13</f>
        <v>0.83333333333333337</v>
      </c>
      <c r="R22" s="308" t="str">
        <f t="shared" si="2"/>
        <v/>
      </c>
      <c r="S22" s="289" t="s">
        <v>36</v>
      </c>
      <c r="T22" s="308" t="str">
        <f t="shared" si="3"/>
        <v/>
      </c>
      <c r="U22" s="309" t="s">
        <v>57</v>
      </c>
      <c r="V22" s="301">
        <v>0</v>
      </c>
      <c r="W22" s="288" t="s">
        <v>6</v>
      </c>
      <c r="X22" s="300" t="str">
        <f t="shared" si="4"/>
        <v/>
      </c>
      <c r="Z22" s="300" t="str">
        <f t="shared" si="5"/>
        <v/>
      </c>
      <c r="AB22" s="312"/>
    </row>
    <row r="23" spans="2:28">
      <c r="B23" s="293">
        <v>18</v>
      </c>
      <c r="C23" s="294" t="s">
        <v>4</v>
      </c>
      <c r="D23" s="298" t="str">
        <f t="shared" si="0"/>
        <v>r</v>
      </c>
      <c r="E23" s="293" t="s">
        <v>35</v>
      </c>
      <c r="F23" s="302"/>
      <c r="G23" s="293" t="s">
        <v>36</v>
      </c>
      <c r="H23" s="302"/>
      <c r="I23" s="304" t="s">
        <v>57</v>
      </c>
      <c r="J23" s="302"/>
      <c r="K23" s="305" t="s">
        <v>6</v>
      </c>
      <c r="L23" s="294">
        <v>1</v>
      </c>
      <c r="N23" s="307"/>
      <c r="O23" s="293" t="s">
        <v>36</v>
      </c>
      <c r="P23" s="307"/>
      <c r="Q23" s="305"/>
      <c r="R23" s="307"/>
      <c r="S23" s="293" t="s">
        <v>36</v>
      </c>
      <c r="T23" s="307"/>
      <c r="U23" s="304" t="s">
        <v>57</v>
      </c>
      <c r="V23" s="302"/>
      <c r="W23" s="305" t="s">
        <v>6</v>
      </c>
      <c r="X23" s="294">
        <v>1</v>
      </c>
      <c r="Y23" s="305"/>
      <c r="Z23" s="294" t="s">
        <v>0</v>
      </c>
      <c r="AB23" s="312"/>
    </row>
    <row r="24" spans="2:28">
      <c r="B24" s="293">
        <v>19</v>
      </c>
      <c r="C24" s="294" t="s">
        <v>59</v>
      </c>
      <c r="D24" s="298" t="str">
        <f t="shared" si="0"/>
        <v>s</v>
      </c>
      <c r="E24" s="293" t="s">
        <v>35</v>
      </c>
      <c r="F24" s="302"/>
      <c r="G24" s="293" t="s">
        <v>36</v>
      </c>
      <c r="H24" s="302"/>
      <c r="I24" s="304" t="s">
        <v>57</v>
      </c>
      <c r="J24" s="302"/>
      <c r="K24" s="305" t="s">
        <v>6</v>
      </c>
      <c r="L24" s="294">
        <v>2</v>
      </c>
      <c r="N24" s="307"/>
      <c r="O24" s="293" t="s">
        <v>36</v>
      </c>
      <c r="P24" s="307"/>
      <c r="Q24" s="305"/>
      <c r="R24" s="307"/>
      <c r="S24" s="293" t="s">
        <v>36</v>
      </c>
      <c r="T24" s="307"/>
      <c r="U24" s="304" t="s">
        <v>57</v>
      </c>
      <c r="V24" s="302"/>
      <c r="W24" s="305" t="s">
        <v>6</v>
      </c>
      <c r="X24" s="294">
        <v>2</v>
      </c>
      <c r="Y24" s="305"/>
      <c r="Z24" s="294" t="s">
        <v>0</v>
      </c>
      <c r="AB24" s="312"/>
    </row>
    <row r="25" spans="2:28">
      <c r="B25" s="293">
        <v>20</v>
      </c>
      <c r="C25" s="294" t="s">
        <v>76</v>
      </c>
      <c r="D25" s="298" t="str">
        <f t="shared" si="0"/>
        <v>t</v>
      </c>
      <c r="E25" s="293" t="s">
        <v>35</v>
      </c>
      <c r="F25" s="302"/>
      <c r="G25" s="293" t="s">
        <v>36</v>
      </c>
      <c r="H25" s="302"/>
      <c r="I25" s="304" t="s">
        <v>57</v>
      </c>
      <c r="J25" s="302"/>
      <c r="K25" s="305" t="s">
        <v>6</v>
      </c>
      <c r="L25" s="294">
        <v>3</v>
      </c>
      <c r="N25" s="307"/>
      <c r="O25" s="293" t="s">
        <v>36</v>
      </c>
      <c r="P25" s="307"/>
      <c r="Q25" s="305"/>
      <c r="R25" s="307"/>
      <c r="S25" s="293" t="s">
        <v>36</v>
      </c>
      <c r="T25" s="307"/>
      <c r="U25" s="304" t="s">
        <v>57</v>
      </c>
      <c r="V25" s="302"/>
      <c r="W25" s="305" t="s">
        <v>6</v>
      </c>
      <c r="X25" s="294">
        <v>3</v>
      </c>
      <c r="Y25" s="305"/>
      <c r="Z25" s="294" t="s">
        <v>0</v>
      </c>
      <c r="AB25" s="312"/>
    </row>
    <row r="26" spans="2:28">
      <c r="B26" s="293">
        <v>21</v>
      </c>
      <c r="C26" s="294" t="s">
        <v>22</v>
      </c>
      <c r="D26" s="298" t="str">
        <f t="shared" si="0"/>
        <v>u</v>
      </c>
      <c r="E26" s="293" t="s">
        <v>35</v>
      </c>
      <c r="F26" s="302"/>
      <c r="G26" s="293" t="s">
        <v>36</v>
      </c>
      <c r="H26" s="302"/>
      <c r="I26" s="304" t="s">
        <v>57</v>
      </c>
      <c r="J26" s="302"/>
      <c r="K26" s="305" t="s">
        <v>6</v>
      </c>
      <c r="L26" s="294">
        <v>4</v>
      </c>
      <c r="N26" s="307"/>
      <c r="O26" s="293" t="s">
        <v>36</v>
      </c>
      <c r="P26" s="307"/>
      <c r="Q26" s="305"/>
      <c r="R26" s="307"/>
      <c r="S26" s="293" t="s">
        <v>36</v>
      </c>
      <c r="T26" s="307"/>
      <c r="U26" s="304" t="s">
        <v>57</v>
      </c>
      <c r="V26" s="302"/>
      <c r="W26" s="305" t="s">
        <v>6</v>
      </c>
      <c r="X26" s="294">
        <v>4</v>
      </c>
      <c r="Y26" s="305"/>
      <c r="Z26" s="294" t="s">
        <v>0</v>
      </c>
      <c r="AB26" s="312"/>
    </row>
    <row r="27" spans="2:28">
      <c r="B27" s="293">
        <v>22</v>
      </c>
      <c r="C27" s="294" t="s">
        <v>40</v>
      </c>
      <c r="D27" s="298" t="str">
        <f t="shared" si="0"/>
        <v>v</v>
      </c>
      <c r="E27" s="293" t="s">
        <v>35</v>
      </c>
      <c r="F27" s="302"/>
      <c r="G27" s="293" t="s">
        <v>36</v>
      </c>
      <c r="H27" s="302"/>
      <c r="I27" s="304" t="s">
        <v>57</v>
      </c>
      <c r="J27" s="302"/>
      <c r="K27" s="305" t="s">
        <v>6</v>
      </c>
      <c r="L27" s="294">
        <v>5</v>
      </c>
      <c r="N27" s="307"/>
      <c r="O27" s="293" t="s">
        <v>36</v>
      </c>
      <c r="P27" s="307"/>
      <c r="Q27" s="305"/>
      <c r="R27" s="307"/>
      <c r="S27" s="293" t="s">
        <v>36</v>
      </c>
      <c r="T27" s="307"/>
      <c r="U27" s="304" t="s">
        <v>57</v>
      </c>
      <c r="V27" s="302"/>
      <c r="W27" s="305" t="s">
        <v>6</v>
      </c>
      <c r="X27" s="294">
        <v>5</v>
      </c>
      <c r="Y27" s="305"/>
      <c r="Z27" s="294" t="s">
        <v>0</v>
      </c>
      <c r="AB27" s="312"/>
    </row>
    <row r="28" spans="2:28">
      <c r="B28" s="293">
        <v>23</v>
      </c>
      <c r="C28" s="294" t="s">
        <v>69</v>
      </c>
      <c r="D28" s="298" t="str">
        <f t="shared" si="0"/>
        <v>w</v>
      </c>
      <c r="E28" s="293" t="s">
        <v>35</v>
      </c>
      <c r="F28" s="302"/>
      <c r="G28" s="293" t="s">
        <v>36</v>
      </c>
      <c r="H28" s="302"/>
      <c r="I28" s="304" t="s">
        <v>57</v>
      </c>
      <c r="J28" s="302"/>
      <c r="K28" s="305" t="s">
        <v>6</v>
      </c>
      <c r="L28" s="294">
        <v>6</v>
      </c>
      <c r="N28" s="307"/>
      <c r="O28" s="293" t="s">
        <v>36</v>
      </c>
      <c r="P28" s="307"/>
      <c r="Q28" s="305"/>
      <c r="R28" s="307"/>
      <c r="S28" s="293" t="s">
        <v>36</v>
      </c>
      <c r="T28" s="307"/>
      <c r="U28" s="304" t="s">
        <v>57</v>
      </c>
      <c r="V28" s="302"/>
      <c r="W28" s="305" t="s">
        <v>6</v>
      </c>
      <c r="X28" s="294">
        <v>6</v>
      </c>
      <c r="Y28" s="305"/>
      <c r="Z28" s="294" t="s">
        <v>0</v>
      </c>
      <c r="AB28" s="312"/>
    </row>
    <row r="29" spans="2:28">
      <c r="B29" s="293">
        <v>24</v>
      </c>
      <c r="C29" s="294" t="s">
        <v>28</v>
      </c>
      <c r="D29" s="298" t="str">
        <f t="shared" si="0"/>
        <v>x</v>
      </c>
      <c r="E29" s="293" t="s">
        <v>35</v>
      </c>
      <c r="F29" s="302"/>
      <c r="G29" s="293" t="s">
        <v>36</v>
      </c>
      <c r="H29" s="302"/>
      <c r="I29" s="304" t="s">
        <v>57</v>
      </c>
      <c r="J29" s="302"/>
      <c r="K29" s="305" t="s">
        <v>6</v>
      </c>
      <c r="L29" s="294">
        <v>7</v>
      </c>
      <c r="N29" s="307"/>
      <c r="O29" s="293" t="s">
        <v>36</v>
      </c>
      <c r="P29" s="307"/>
      <c r="Q29" s="305"/>
      <c r="R29" s="307"/>
      <c r="S29" s="293" t="s">
        <v>36</v>
      </c>
      <c r="T29" s="307"/>
      <c r="U29" s="304" t="s">
        <v>57</v>
      </c>
      <c r="V29" s="302"/>
      <c r="W29" s="305" t="s">
        <v>6</v>
      </c>
      <c r="X29" s="294">
        <v>7</v>
      </c>
      <c r="Y29" s="305"/>
      <c r="Z29" s="294" t="s">
        <v>0</v>
      </c>
      <c r="AB29" s="312"/>
    </row>
    <row r="30" spans="2:28">
      <c r="B30" s="293">
        <v>25</v>
      </c>
      <c r="C30" s="294" t="s">
        <v>45</v>
      </c>
      <c r="D30" s="298" t="str">
        <f t="shared" si="0"/>
        <v>y</v>
      </c>
      <c r="E30" s="293" t="s">
        <v>35</v>
      </c>
      <c r="F30" s="302"/>
      <c r="G30" s="293" t="s">
        <v>36</v>
      </c>
      <c r="H30" s="302"/>
      <c r="I30" s="304" t="s">
        <v>57</v>
      </c>
      <c r="J30" s="302"/>
      <c r="K30" s="305" t="s">
        <v>6</v>
      </c>
      <c r="L30" s="294">
        <v>8</v>
      </c>
      <c r="N30" s="307"/>
      <c r="O30" s="293" t="s">
        <v>36</v>
      </c>
      <c r="P30" s="307"/>
      <c r="Q30" s="305"/>
      <c r="R30" s="307"/>
      <c r="S30" s="293" t="s">
        <v>36</v>
      </c>
      <c r="T30" s="307"/>
      <c r="U30" s="304" t="s">
        <v>57</v>
      </c>
      <c r="V30" s="302"/>
      <c r="W30" s="305" t="s">
        <v>6</v>
      </c>
      <c r="X30" s="294">
        <v>8</v>
      </c>
      <c r="Y30" s="305"/>
      <c r="Z30" s="294" t="s">
        <v>0</v>
      </c>
      <c r="AB30" s="312"/>
    </row>
    <row r="31" spans="2:28">
      <c r="B31" s="293">
        <v>26</v>
      </c>
      <c r="C31" s="294" t="s">
        <v>77</v>
      </c>
      <c r="D31" s="298" t="str">
        <f t="shared" si="0"/>
        <v>z</v>
      </c>
      <c r="E31" s="293" t="s">
        <v>35</v>
      </c>
      <c r="F31" s="302"/>
      <c r="G31" s="293" t="s">
        <v>36</v>
      </c>
      <c r="H31" s="302"/>
      <c r="I31" s="304" t="s">
        <v>57</v>
      </c>
      <c r="J31" s="302"/>
      <c r="K31" s="305" t="s">
        <v>6</v>
      </c>
      <c r="L31" s="294">
        <v>1</v>
      </c>
      <c r="N31" s="307"/>
      <c r="O31" s="293" t="s">
        <v>36</v>
      </c>
      <c r="P31" s="307"/>
      <c r="Q31" s="305"/>
      <c r="R31" s="307"/>
      <c r="S31" s="293" t="s">
        <v>36</v>
      </c>
      <c r="T31" s="307"/>
      <c r="U31" s="304" t="s">
        <v>57</v>
      </c>
      <c r="V31" s="302"/>
      <c r="W31" s="305" t="s">
        <v>6</v>
      </c>
      <c r="X31" s="294" t="s">
        <v>0</v>
      </c>
      <c r="Y31" s="305"/>
      <c r="Z31" s="294">
        <v>1</v>
      </c>
      <c r="AB31" s="312"/>
    </row>
    <row r="32" spans="2:28">
      <c r="B32" s="293">
        <v>27</v>
      </c>
      <c r="C32" s="294" t="s">
        <v>28</v>
      </c>
      <c r="D32" s="298" t="str">
        <f t="shared" si="0"/>
        <v>x</v>
      </c>
      <c r="E32" s="293" t="s">
        <v>35</v>
      </c>
      <c r="F32" s="302"/>
      <c r="G32" s="293" t="s">
        <v>36</v>
      </c>
      <c r="H32" s="302"/>
      <c r="I32" s="304" t="s">
        <v>57</v>
      </c>
      <c r="J32" s="302"/>
      <c r="K32" s="305" t="s">
        <v>6</v>
      </c>
      <c r="L32" s="294">
        <v>2</v>
      </c>
      <c r="N32" s="307"/>
      <c r="O32" s="293" t="s">
        <v>36</v>
      </c>
      <c r="P32" s="307"/>
      <c r="Q32" s="305"/>
      <c r="R32" s="307"/>
      <c r="S32" s="293" t="s">
        <v>36</v>
      </c>
      <c r="T32" s="307"/>
      <c r="U32" s="304" t="s">
        <v>57</v>
      </c>
      <c r="V32" s="302"/>
      <c r="W32" s="305" t="s">
        <v>6</v>
      </c>
      <c r="X32" s="294" t="s">
        <v>0</v>
      </c>
      <c r="Y32" s="305"/>
      <c r="Z32" s="294">
        <v>2</v>
      </c>
      <c r="AB32" s="312"/>
    </row>
    <row r="33" spans="2:28">
      <c r="B33" s="293">
        <v>28</v>
      </c>
      <c r="C33" s="294" t="s">
        <v>80</v>
      </c>
      <c r="D33" s="298" t="str">
        <f t="shared" si="0"/>
        <v>aa</v>
      </c>
      <c r="E33" s="293" t="s">
        <v>35</v>
      </c>
      <c r="F33" s="302"/>
      <c r="G33" s="293" t="s">
        <v>36</v>
      </c>
      <c r="H33" s="302"/>
      <c r="I33" s="304" t="s">
        <v>57</v>
      </c>
      <c r="J33" s="302"/>
      <c r="K33" s="305" t="s">
        <v>6</v>
      </c>
      <c r="L33" s="294">
        <v>3</v>
      </c>
      <c r="N33" s="307"/>
      <c r="O33" s="293" t="s">
        <v>36</v>
      </c>
      <c r="P33" s="307"/>
      <c r="Q33" s="305"/>
      <c r="R33" s="307"/>
      <c r="S33" s="293" t="s">
        <v>36</v>
      </c>
      <c r="T33" s="307"/>
      <c r="U33" s="304" t="s">
        <v>57</v>
      </c>
      <c r="V33" s="302"/>
      <c r="W33" s="305" t="s">
        <v>6</v>
      </c>
      <c r="X33" s="294" t="s">
        <v>0</v>
      </c>
      <c r="Y33" s="305"/>
      <c r="Z33" s="294">
        <v>3</v>
      </c>
      <c r="AB33" s="312"/>
    </row>
    <row r="34" spans="2:28">
      <c r="B34" s="293">
        <v>29</v>
      </c>
      <c r="C34" s="294" t="s">
        <v>81</v>
      </c>
      <c r="D34" s="298" t="str">
        <f t="shared" si="0"/>
        <v>ab</v>
      </c>
      <c r="E34" s="293" t="s">
        <v>35</v>
      </c>
      <c r="F34" s="302"/>
      <c r="G34" s="293" t="s">
        <v>36</v>
      </c>
      <c r="H34" s="302"/>
      <c r="I34" s="304" t="s">
        <v>57</v>
      </c>
      <c r="J34" s="302"/>
      <c r="K34" s="305" t="s">
        <v>6</v>
      </c>
      <c r="L34" s="294">
        <v>4</v>
      </c>
      <c r="N34" s="307"/>
      <c r="O34" s="293" t="s">
        <v>36</v>
      </c>
      <c r="P34" s="307"/>
      <c r="Q34" s="305"/>
      <c r="R34" s="307"/>
      <c r="S34" s="293" t="s">
        <v>36</v>
      </c>
      <c r="T34" s="307"/>
      <c r="U34" s="304" t="s">
        <v>57</v>
      </c>
      <c r="V34" s="302"/>
      <c r="W34" s="305" t="s">
        <v>6</v>
      </c>
      <c r="X34" s="294" t="s">
        <v>0</v>
      </c>
      <c r="Y34" s="305"/>
      <c r="Z34" s="294">
        <v>4</v>
      </c>
      <c r="AB34" s="312"/>
    </row>
    <row r="35" spans="2:28">
      <c r="B35" s="293">
        <v>30</v>
      </c>
      <c r="C35" s="294" t="s">
        <v>82</v>
      </c>
      <c r="D35" s="298" t="str">
        <f t="shared" si="0"/>
        <v>ac</v>
      </c>
      <c r="E35" s="293" t="s">
        <v>35</v>
      </c>
      <c r="F35" s="302"/>
      <c r="G35" s="293" t="s">
        <v>36</v>
      </c>
      <c r="H35" s="302"/>
      <c r="I35" s="304" t="s">
        <v>57</v>
      </c>
      <c r="J35" s="302"/>
      <c r="K35" s="305" t="s">
        <v>6</v>
      </c>
      <c r="L35" s="294">
        <v>5</v>
      </c>
      <c r="N35" s="307"/>
      <c r="O35" s="293" t="s">
        <v>36</v>
      </c>
      <c r="P35" s="307"/>
      <c r="Q35" s="305"/>
      <c r="R35" s="307"/>
      <c r="S35" s="293" t="s">
        <v>36</v>
      </c>
      <c r="T35" s="307"/>
      <c r="U35" s="304" t="s">
        <v>57</v>
      </c>
      <c r="V35" s="302"/>
      <c r="W35" s="305" t="s">
        <v>6</v>
      </c>
      <c r="X35" s="294" t="s">
        <v>0</v>
      </c>
      <c r="Y35" s="305"/>
      <c r="Z35" s="294">
        <v>5</v>
      </c>
      <c r="AB35" s="312"/>
    </row>
    <row r="36" spans="2:28">
      <c r="B36" s="293">
        <v>31</v>
      </c>
      <c r="C36" s="294" t="s">
        <v>83</v>
      </c>
      <c r="D36" s="298" t="str">
        <f t="shared" si="0"/>
        <v>ad</v>
      </c>
      <c r="E36" s="293" t="s">
        <v>35</v>
      </c>
      <c r="F36" s="302"/>
      <c r="G36" s="293" t="s">
        <v>36</v>
      </c>
      <c r="H36" s="302"/>
      <c r="I36" s="304" t="s">
        <v>57</v>
      </c>
      <c r="J36" s="302"/>
      <c r="K36" s="305" t="s">
        <v>6</v>
      </c>
      <c r="L36" s="294">
        <v>6</v>
      </c>
      <c r="N36" s="307"/>
      <c r="O36" s="293" t="s">
        <v>36</v>
      </c>
      <c r="P36" s="307"/>
      <c r="Q36" s="305"/>
      <c r="R36" s="307"/>
      <c r="S36" s="293" t="s">
        <v>36</v>
      </c>
      <c r="T36" s="307"/>
      <c r="U36" s="304" t="s">
        <v>57</v>
      </c>
      <c r="V36" s="302"/>
      <c r="W36" s="305" t="s">
        <v>6</v>
      </c>
      <c r="X36" s="294" t="s">
        <v>0</v>
      </c>
      <c r="Y36" s="305"/>
      <c r="Z36" s="294">
        <v>6</v>
      </c>
      <c r="AB36" s="312"/>
    </row>
    <row r="37" spans="2:28">
      <c r="B37" s="293">
        <v>32</v>
      </c>
      <c r="C37" s="294" t="s">
        <v>85</v>
      </c>
      <c r="D37" s="298" t="str">
        <f t="shared" si="0"/>
        <v>ae</v>
      </c>
      <c r="E37" s="293" t="s">
        <v>35</v>
      </c>
      <c r="F37" s="302"/>
      <c r="G37" s="293" t="s">
        <v>36</v>
      </c>
      <c r="H37" s="302"/>
      <c r="I37" s="304" t="s">
        <v>57</v>
      </c>
      <c r="J37" s="302"/>
      <c r="K37" s="305" t="s">
        <v>6</v>
      </c>
      <c r="L37" s="294">
        <v>7</v>
      </c>
      <c r="N37" s="307"/>
      <c r="O37" s="293" t="s">
        <v>36</v>
      </c>
      <c r="P37" s="307"/>
      <c r="Q37" s="305"/>
      <c r="R37" s="307"/>
      <c r="S37" s="293" t="s">
        <v>36</v>
      </c>
      <c r="T37" s="307"/>
      <c r="U37" s="304" t="s">
        <v>57</v>
      </c>
      <c r="V37" s="302"/>
      <c r="W37" s="305" t="s">
        <v>6</v>
      </c>
      <c r="X37" s="294" t="s">
        <v>0</v>
      </c>
      <c r="Y37" s="305"/>
      <c r="Z37" s="294">
        <v>7</v>
      </c>
      <c r="AB37" s="312"/>
    </row>
    <row r="38" spans="2:28">
      <c r="B38" s="293">
        <v>33</v>
      </c>
      <c r="C38" s="294" t="s">
        <v>87</v>
      </c>
      <c r="D38" s="298" t="str">
        <f t="shared" si="0"/>
        <v>af</v>
      </c>
      <c r="E38" s="293" t="s">
        <v>35</v>
      </c>
      <c r="F38" s="302"/>
      <c r="G38" s="293" t="s">
        <v>36</v>
      </c>
      <c r="H38" s="302"/>
      <c r="I38" s="304" t="s">
        <v>57</v>
      </c>
      <c r="J38" s="302"/>
      <c r="K38" s="305" t="s">
        <v>6</v>
      </c>
      <c r="L38" s="294">
        <v>8</v>
      </c>
      <c r="N38" s="307"/>
      <c r="O38" s="293" t="s">
        <v>36</v>
      </c>
      <c r="P38" s="307"/>
      <c r="Q38" s="305"/>
      <c r="R38" s="307"/>
      <c r="S38" s="293" t="s">
        <v>36</v>
      </c>
      <c r="T38" s="307"/>
      <c r="U38" s="304" t="s">
        <v>57</v>
      </c>
      <c r="V38" s="302"/>
      <c r="W38" s="305" t="s">
        <v>6</v>
      </c>
      <c r="X38" s="294" t="s">
        <v>0</v>
      </c>
      <c r="Y38" s="305"/>
      <c r="Z38" s="294">
        <v>8</v>
      </c>
      <c r="AB38" s="312"/>
    </row>
    <row r="39" spans="2:28">
      <c r="B39" s="293">
        <v>34</v>
      </c>
      <c r="C39" s="295" t="s">
        <v>114</v>
      </c>
      <c r="D39" s="298"/>
      <c r="E39" s="293" t="s">
        <v>35</v>
      </c>
      <c r="F39" s="301">
        <v>0.29166666666666669</v>
      </c>
      <c r="G39" s="293" t="s">
        <v>36</v>
      </c>
      <c r="H39" s="301">
        <v>0.39583333333333331</v>
      </c>
      <c r="I39" s="304" t="s">
        <v>57</v>
      </c>
      <c r="J39" s="301">
        <v>0</v>
      </c>
      <c r="K39" s="305" t="s">
        <v>6</v>
      </c>
      <c r="L39" s="300">
        <f>IF(OR(F39="",H39=""),"",(H39+IF(F39&gt;H39,1,0)-F39-J39)*24)</f>
        <v>2.4999999999999991</v>
      </c>
      <c r="N39" s="306">
        <f>'【記載例】認知症対応型共同生活介護'!$BB$13</f>
        <v>0.29166666666666669</v>
      </c>
      <c r="O39" s="289" t="s">
        <v>36</v>
      </c>
      <c r="P39" s="306">
        <f>'【記載例】認知症対応型共同生活介護'!$BF$13</f>
        <v>0.83333333333333337</v>
      </c>
      <c r="R39" s="308">
        <f>IF(F39="","",IF(F39&lt;N39,N39,IF(F39&gt;=P39,"",F39)))</f>
        <v>0.29166666666666669</v>
      </c>
      <c r="S39" s="289" t="s">
        <v>36</v>
      </c>
      <c r="T39" s="308">
        <f>IF(H39="","",IF(H39&gt;F39,IF(H39&lt;P39,H39,P39),P39))</f>
        <v>0.39583333333333331</v>
      </c>
      <c r="U39" s="309" t="s">
        <v>57</v>
      </c>
      <c r="V39" s="301">
        <v>0</v>
      </c>
      <c r="W39" s="288" t="s">
        <v>6</v>
      </c>
      <c r="X39" s="300">
        <f>IF(R39="","",IF((T39+IF(R39&gt;T39,1,0)-R39-V39)*24=0,"",(T39+IF(R39&gt;T39,1,0)-R39-V39)*24))</f>
        <v>2.4999999999999991</v>
      </c>
      <c r="Z39" s="300" t="str">
        <f t="shared" ref="Z39:Z47" si="6">IF(X39="",L39,IF(OR(L39-X39=0,L39-X39&lt;0),"-",L39-X39))</f>
        <v>-</v>
      </c>
      <c r="AB39" s="312"/>
    </row>
    <row r="40" spans="2:28">
      <c r="B40" s="293"/>
      <c r="C40" s="296" t="s">
        <v>0</v>
      </c>
      <c r="D40" s="298"/>
      <c r="E40" s="293" t="s">
        <v>35</v>
      </c>
      <c r="F40" s="301">
        <v>0.6875</v>
      </c>
      <c r="G40" s="293" t="s">
        <v>36</v>
      </c>
      <c r="H40" s="301">
        <v>0.83333333333333337</v>
      </c>
      <c r="I40" s="304" t="s">
        <v>57</v>
      </c>
      <c r="J40" s="301">
        <v>0</v>
      </c>
      <c r="K40" s="305" t="s">
        <v>6</v>
      </c>
      <c r="L40" s="300">
        <f>IF(OR(F40="",H40=""),"",(H40+IF(F40&gt;H40,1,0)-F40-J40)*24)</f>
        <v>3.5000000000000009</v>
      </c>
      <c r="N40" s="306">
        <f>'【記載例】認知症対応型共同生活介護'!$BB$13</f>
        <v>0.29166666666666669</v>
      </c>
      <c r="O40" s="289" t="s">
        <v>36</v>
      </c>
      <c r="P40" s="306">
        <f>'【記載例】認知症対応型共同生活介護'!$BF$13</f>
        <v>0.83333333333333337</v>
      </c>
      <c r="R40" s="308">
        <f>IF(F40="","",IF(F40&lt;N40,N40,IF(F40&gt;=P40,"",F40)))</f>
        <v>0.6875</v>
      </c>
      <c r="S40" s="289" t="s">
        <v>36</v>
      </c>
      <c r="T40" s="308">
        <f>IF(H40="","",IF(H40&gt;F40,IF(H40&lt;P40,H40,P40),P40))</f>
        <v>0.83333333333333337</v>
      </c>
      <c r="U40" s="309" t="s">
        <v>57</v>
      </c>
      <c r="V40" s="301">
        <v>0</v>
      </c>
      <c r="W40" s="288" t="s">
        <v>6</v>
      </c>
      <c r="X40" s="300">
        <f>IF(R40="","",IF((T40+IF(R40&gt;T40,1,0)-R40-V40)*24=0,"",(T40+IF(R40&gt;T40,1,0)-R40-V40)*24))</f>
        <v>3.5000000000000009</v>
      </c>
      <c r="Z40" s="300" t="str">
        <f t="shared" si="6"/>
        <v>-</v>
      </c>
      <c r="AB40" s="312"/>
    </row>
    <row r="41" spans="2:28">
      <c r="B41" s="293"/>
      <c r="C41" s="297" t="s">
        <v>0</v>
      </c>
      <c r="D41" s="298" t="str">
        <f>C39</f>
        <v>ag</v>
      </c>
      <c r="E41" s="293" t="s">
        <v>35</v>
      </c>
      <c r="F41" s="301" t="s">
        <v>0</v>
      </c>
      <c r="G41" s="293" t="s">
        <v>36</v>
      </c>
      <c r="H41" s="301" t="s">
        <v>0</v>
      </c>
      <c r="I41" s="304" t="s">
        <v>57</v>
      </c>
      <c r="J41" s="301" t="s">
        <v>0</v>
      </c>
      <c r="K41" s="305" t="s">
        <v>6</v>
      </c>
      <c r="L41" s="300">
        <f>IF(OR(L39="",L40=""),"",L39+L40)</f>
        <v>6</v>
      </c>
      <c r="N41" s="306" t="s">
        <v>0</v>
      </c>
      <c r="O41" s="289" t="s">
        <v>36</v>
      </c>
      <c r="P41" s="306" t="s">
        <v>0</v>
      </c>
      <c r="R41" s="308" t="s">
        <v>0</v>
      </c>
      <c r="S41" s="289" t="s">
        <v>36</v>
      </c>
      <c r="T41" s="308" t="s">
        <v>0</v>
      </c>
      <c r="U41" s="309" t="s">
        <v>57</v>
      </c>
      <c r="V41" s="301" t="s">
        <v>0</v>
      </c>
      <c r="W41" s="288" t="s">
        <v>6</v>
      </c>
      <c r="X41" s="300">
        <f>IF(OR(X39="",X40=""),"",X39+X40)</f>
        <v>6</v>
      </c>
      <c r="Z41" s="300" t="str">
        <f t="shared" si="6"/>
        <v>-</v>
      </c>
      <c r="AB41" s="312" t="s">
        <v>165</v>
      </c>
    </row>
    <row r="42" spans="2:28">
      <c r="B42" s="293"/>
      <c r="C42" s="295" t="s">
        <v>159</v>
      </c>
      <c r="D42" s="298"/>
      <c r="E42" s="293" t="s">
        <v>35</v>
      </c>
      <c r="F42" s="301"/>
      <c r="G42" s="293" t="s">
        <v>36</v>
      </c>
      <c r="H42" s="301"/>
      <c r="I42" s="304" t="s">
        <v>57</v>
      </c>
      <c r="J42" s="301">
        <v>0</v>
      </c>
      <c r="K42" s="305" t="s">
        <v>6</v>
      </c>
      <c r="L42" s="300" t="str">
        <f>IF(OR(F42="",H42=""),"",(H42+IF(F42&gt;H42,1,0)-F42-J42)*24)</f>
        <v/>
      </c>
      <c r="N42" s="306">
        <f>'【記載例】認知症対応型共同生活介護'!$BB$13</f>
        <v>0.29166666666666669</v>
      </c>
      <c r="O42" s="289" t="s">
        <v>36</v>
      </c>
      <c r="P42" s="306">
        <f>'【記載例】認知症対応型共同生活介護'!$BF$13</f>
        <v>0.83333333333333337</v>
      </c>
      <c r="R42" s="308" t="str">
        <f>IF(F42="","",IF(F42&lt;N42,N42,IF(F42&gt;=P42,"",F42)))</f>
        <v/>
      </c>
      <c r="S42" s="289" t="s">
        <v>36</v>
      </c>
      <c r="T42" s="308" t="str">
        <f>IF(H42="","",IF(H42&gt;F42,IF(H42&lt;P42,H42,P42),P42))</f>
        <v/>
      </c>
      <c r="U42" s="309" t="s">
        <v>57</v>
      </c>
      <c r="V42" s="301">
        <v>0</v>
      </c>
      <c r="W42" s="288" t="s">
        <v>6</v>
      </c>
      <c r="X42" s="300" t="str">
        <f>IF(R42="","",IF((T42+IF(R42&gt;T42,1,0)-R42-V42)*24=0,"",(T42+IF(R42&gt;T42,1,0)-R42-V42)*24))</f>
        <v/>
      </c>
      <c r="Z42" s="300" t="str">
        <f t="shared" si="6"/>
        <v/>
      </c>
      <c r="AB42" s="312"/>
    </row>
    <row r="43" spans="2:28">
      <c r="B43" s="293">
        <v>35</v>
      </c>
      <c r="C43" s="296" t="s">
        <v>0</v>
      </c>
      <c r="D43" s="298"/>
      <c r="E43" s="293" t="s">
        <v>35</v>
      </c>
      <c r="F43" s="301"/>
      <c r="G43" s="293" t="s">
        <v>36</v>
      </c>
      <c r="H43" s="301"/>
      <c r="I43" s="304" t="s">
        <v>57</v>
      </c>
      <c r="J43" s="301">
        <v>0</v>
      </c>
      <c r="K43" s="305" t="s">
        <v>6</v>
      </c>
      <c r="L43" s="300" t="str">
        <f>IF(OR(F43="",H43=""),"",(H43+IF(F43&gt;H43,1,0)-F43-J43)*24)</f>
        <v/>
      </c>
      <c r="N43" s="306">
        <f>'【記載例】認知症対応型共同生活介護'!$BB$13</f>
        <v>0.29166666666666669</v>
      </c>
      <c r="O43" s="289" t="s">
        <v>36</v>
      </c>
      <c r="P43" s="306">
        <f>'【記載例】認知症対応型共同生活介護'!$BF$13</f>
        <v>0.83333333333333337</v>
      </c>
      <c r="R43" s="308" t="str">
        <f>IF(F43="","",IF(F43&lt;N43,N43,IF(F43&gt;=P43,"",F43)))</f>
        <v/>
      </c>
      <c r="S43" s="289" t="s">
        <v>36</v>
      </c>
      <c r="T43" s="308" t="str">
        <f>IF(H43="","",IF(H43&gt;F43,IF(H43&lt;P43,H43,P43),P43))</f>
        <v/>
      </c>
      <c r="U43" s="309" t="s">
        <v>57</v>
      </c>
      <c r="V43" s="301">
        <v>0</v>
      </c>
      <c r="W43" s="288" t="s">
        <v>6</v>
      </c>
      <c r="X43" s="300" t="str">
        <f>IF(R43="","",IF((T43+IF(R43&gt;T43,1,0)-R43-V43)*24=0,"",(T43+IF(R43&gt;T43,1,0)-R43-V43)*24))</f>
        <v/>
      </c>
      <c r="Z43" s="300" t="str">
        <f t="shared" si="6"/>
        <v/>
      </c>
      <c r="AB43" s="312"/>
    </row>
    <row r="44" spans="2:28">
      <c r="B44" s="293"/>
      <c r="C44" s="297" t="s">
        <v>0</v>
      </c>
      <c r="D44" s="298" t="str">
        <f>C42</f>
        <v>ah</v>
      </c>
      <c r="E44" s="293" t="s">
        <v>35</v>
      </c>
      <c r="F44" s="301" t="s">
        <v>0</v>
      </c>
      <c r="G44" s="293" t="s">
        <v>36</v>
      </c>
      <c r="H44" s="301" t="s">
        <v>0</v>
      </c>
      <c r="I44" s="304" t="s">
        <v>57</v>
      </c>
      <c r="J44" s="301" t="s">
        <v>0</v>
      </c>
      <c r="K44" s="305" t="s">
        <v>6</v>
      </c>
      <c r="L44" s="300" t="str">
        <f>IF(OR(L42="",L43=""),"",L42+L43)</f>
        <v/>
      </c>
      <c r="N44" s="306" t="s">
        <v>0</v>
      </c>
      <c r="O44" s="289" t="s">
        <v>36</v>
      </c>
      <c r="P44" s="306" t="s">
        <v>0</v>
      </c>
      <c r="R44" s="308" t="s">
        <v>0</v>
      </c>
      <c r="S44" s="289" t="s">
        <v>36</v>
      </c>
      <c r="T44" s="308" t="s">
        <v>0</v>
      </c>
      <c r="U44" s="309" t="s">
        <v>57</v>
      </c>
      <c r="V44" s="301" t="s">
        <v>0</v>
      </c>
      <c r="W44" s="288" t="s">
        <v>6</v>
      </c>
      <c r="X44" s="300" t="str">
        <f>IF(OR(X42="",X43=""),"",X42+X43)</f>
        <v/>
      </c>
      <c r="Z44" s="300" t="str">
        <f t="shared" si="6"/>
        <v/>
      </c>
      <c r="AB44" s="312" t="s">
        <v>167</v>
      </c>
    </row>
    <row r="45" spans="2:28">
      <c r="B45" s="293"/>
      <c r="C45" s="295" t="s">
        <v>160</v>
      </c>
      <c r="D45" s="298"/>
      <c r="E45" s="293" t="s">
        <v>35</v>
      </c>
      <c r="F45" s="301"/>
      <c r="G45" s="293" t="s">
        <v>36</v>
      </c>
      <c r="H45" s="301"/>
      <c r="I45" s="304" t="s">
        <v>57</v>
      </c>
      <c r="J45" s="301">
        <v>0</v>
      </c>
      <c r="K45" s="305" t="s">
        <v>6</v>
      </c>
      <c r="L45" s="300" t="str">
        <f>IF(OR(F45="",H45=""),"",(H45+IF(F45&gt;H45,1,0)-F45-J45)*24)</f>
        <v/>
      </c>
      <c r="N45" s="306">
        <f>'【記載例】認知症対応型共同生活介護'!$BB$13</f>
        <v>0.29166666666666669</v>
      </c>
      <c r="O45" s="289" t="s">
        <v>36</v>
      </c>
      <c r="P45" s="306">
        <f>'【記載例】認知症対応型共同生活介護'!$BF$13</f>
        <v>0.83333333333333337</v>
      </c>
      <c r="R45" s="308" t="str">
        <f>IF(F45="","",IF(F45&lt;N45,N45,IF(F45&gt;=P45,"",F45)))</f>
        <v/>
      </c>
      <c r="S45" s="289" t="s">
        <v>36</v>
      </c>
      <c r="T45" s="308" t="str">
        <f>IF(H45="","",IF(H45&gt;F45,IF(H45&lt;P45,H45,P45),P45))</f>
        <v/>
      </c>
      <c r="U45" s="309" t="s">
        <v>57</v>
      </c>
      <c r="V45" s="301">
        <v>0</v>
      </c>
      <c r="W45" s="288" t="s">
        <v>6</v>
      </c>
      <c r="X45" s="300" t="str">
        <f>IF(R45="","",IF((T45+IF(R45&gt;T45,1,0)-R45-V45)*24=0,"",(T45+IF(R45&gt;T45,1,0)-R45-V45)*24))</f>
        <v/>
      </c>
      <c r="Z45" s="300" t="str">
        <f t="shared" si="6"/>
        <v/>
      </c>
      <c r="AB45" s="312"/>
    </row>
    <row r="46" spans="2:28">
      <c r="B46" s="293">
        <v>36</v>
      </c>
      <c r="C46" s="296" t="s">
        <v>0</v>
      </c>
      <c r="D46" s="298"/>
      <c r="E46" s="293" t="s">
        <v>35</v>
      </c>
      <c r="F46" s="301"/>
      <c r="G46" s="293" t="s">
        <v>36</v>
      </c>
      <c r="H46" s="301"/>
      <c r="I46" s="304" t="s">
        <v>57</v>
      </c>
      <c r="J46" s="301">
        <v>0</v>
      </c>
      <c r="K46" s="305" t="s">
        <v>6</v>
      </c>
      <c r="L46" s="300" t="str">
        <f>IF(OR(F46="",H46=""),"",(H46+IF(F46&gt;H46,1,0)-F46-J46)*24)</f>
        <v/>
      </c>
      <c r="N46" s="306">
        <f>'【記載例】認知症対応型共同生活介護'!$BB$13</f>
        <v>0.29166666666666669</v>
      </c>
      <c r="O46" s="289" t="s">
        <v>36</v>
      </c>
      <c r="P46" s="306">
        <f>'【記載例】認知症対応型共同生活介護'!$BF$13</f>
        <v>0.83333333333333337</v>
      </c>
      <c r="R46" s="308" t="str">
        <f>IF(F46="","",IF(F46&lt;N46,N46,IF(F46&gt;=P46,"",F46)))</f>
        <v/>
      </c>
      <c r="S46" s="289" t="s">
        <v>36</v>
      </c>
      <c r="T46" s="308" t="str">
        <f>IF(H46="","",IF(H46&gt;F46,IF(H46&lt;P46,H46,P46),P46))</f>
        <v/>
      </c>
      <c r="U46" s="309" t="s">
        <v>57</v>
      </c>
      <c r="V46" s="301">
        <v>0</v>
      </c>
      <c r="W46" s="288" t="s">
        <v>6</v>
      </c>
      <c r="X46" s="300" t="str">
        <f>IF(R46="","",IF((T46+IF(R46&gt;T46,1,0)-R46-V46)*24=0,"",(T46+IF(R46&gt;T46,1,0)-R46-V46)*24))</f>
        <v/>
      </c>
      <c r="Z46" s="300" t="str">
        <f t="shared" si="6"/>
        <v/>
      </c>
      <c r="AB46" s="312"/>
    </row>
    <row r="47" spans="2:28">
      <c r="B47" s="293"/>
      <c r="C47" s="297" t="s">
        <v>0</v>
      </c>
      <c r="D47" s="298" t="str">
        <f>C45</f>
        <v>ai</v>
      </c>
      <c r="E47" s="293" t="s">
        <v>35</v>
      </c>
      <c r="F47" s="301" t="s">
        <v>0</v>
      </c>
      <c r="G47" s="293" t="s">
        <v>36</v>
      </c>
      <c r="H47" s="301" t="s">
        <v>0</v>
      </c>
      <c r="I47" s="304" t="s">
        <v>57</v>
      </c>
      <c r="J47" s="301" t="s">
        <v>0</v>
      </c>
      <c r="K47" s="305" t="s">
        <v>6</v>
      </c>
      <c r="L47" s="300" t="str">
        <f>IF(OR(L45="",L46=""),"",L45+L46)</f>
        <v/>
      </c>
      <c r="N47" s="306" t="s">
        <v>0</v>
      </c>
      <c r="O47" s="289" t="s">
        <v>36</v>
      </c>
      <c r="P47" s="306" t="s">
        <v>0</v>
      </c>
      <c r="R47" s="308" t="s">
        <v>0</v>
      </c>
      <c r="S47" s="289" t="s">
        <v>36</v>
      </c>
      <c r="T47" s="308" t="s">
        <v>0</v>
      </c>
      <c r="U47" s="309" t="s">
        <v>57</v>
      </c>
      <c r="V47" s="301" t="s">
        <v>0</v>
      </c>
      <c r="W47" s="288" t="s">
        <v>6</v>
      </c>
      <c r="X47" s="300" t="str">
        <f>IF(OR(X45="",X46=""),"",X45+X46)</f>
        <v/>
      </c>
      <c r="Z47" s="300" t="str">
        <f t="shared" si="6"/>
        <v/>
      </c>
      <c r="AB47" s="312" t="s">
        <v>167</v>
      </c>
    </row>
    <row r="49" spans="3:4">
      <c r="C49" s="291" t="s">
        <v>169</v>
      </c>
      <c r="D49" s="291"/>
    </row>
    <row r="50" spans="3:4">
      <c r="C50" s="291" t="s">
        <v>171</v>
      </c>
      <c r="D50" s="291"/>
    </row>
    <row r="51" spans="3:4">
      <c r="C51" s="291" t="s">
        <v>166</v>
      </c>
      <c r="D51" s="291"/>
    </row>
    <row r="52" spans="3:4">
      <c r="C52" s="291" t="s">
        <v>168</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193</v>
      </c>
      <c r="AR10" s="19"/>
      <c r="AS10" s="19"/>
      <c r="AT10" s="121"/>
      <c r="AU10" s="202"/>
      <c r="AV10" s="211"/>
      <c r="AW10" s="211"/>
      <c r="AX10" s="211"/>
      <c r="AY10" s="202"/>
      <c r="AZ10" s="202"/>
      <c r="BA10" s="235" t="s">
        <v>145</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186</v>
      </c>
      <c r="AP13" s="5"/>
      <c r="AQ13" s="20"/>
      <c r="AR13" s="20"/>
      <c r="AS13" s="5" t="s">
        <v>24</v>
      </c>
      <c r="AT13" s="19"/>
      <c r="AU13" s="19"/>
      <c r="AV13" s="19"/>
      <c r="AW13" s="19"/>
      <c r="AX13" s="19"/>
      <c r="AY13" s="19"/>
      <c r="AZ13" s="19"/>
      <c r="BA13" s="19"/>
      <c r="BB13" s="249">
        <v>0.29166666666666669</v>
      </c>
      <c r="BC13" s="262"/>
      <c r="BD13" s="268"/>
      <c r="BE13" s="21" t="s">
        <v>36</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187</v>
      </c>
      <c r="AP14" s="207"/>
      <c r="AQ14" s="207"/>
      <c r="AR14" s="63"/>
      <c r="AS14" s="5" t="s">
        <v>101</v>
      </c>
      <c r="AT14" s="19"/>
      <c r="AU14" s="19"/>
      <c r="AV14" s="19"/>
      <c r="AW14" s="19"/>
      <c r="AX14" s="19"/>
      <c r="AY14" s="19"/>
      <c r="AZ14" s="19"/>
      <c r="BA14" s="19"/>
      <c r="BB14" s="249">
        <v>0.83333333333333337</v>
      </c>
      <c r="BC14" s="262"/>
      <c r="BD14" s="268"/>
      <c r="BE14" s="21" t="s">
        <v>36</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86</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86</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86</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86</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86</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86</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86</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86</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86</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86</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86</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86</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86</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86</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86</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39</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86</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11</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39</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86</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11</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39</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86</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11</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39</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86</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11</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39</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86</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11</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39</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86</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11</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39</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86</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11</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39</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86</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11</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39</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86</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11</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39</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86</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11</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39</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86</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11</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39</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86</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11</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39</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86</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11</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39</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86</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11</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39</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86</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11</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39</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86</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11</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39</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86</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11</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39</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86</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11</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39</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86</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11</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39</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86</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11</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39</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86</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11</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39</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86</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11</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39</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86</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11</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39</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86</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11</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39</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86</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11</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39</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86</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11</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39</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86</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11</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39</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86</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11</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39</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86</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11</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39</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86</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11</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39</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86</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11</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39</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86</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11</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39</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86</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11</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39</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86</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11</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39</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86</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11</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200</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201</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23</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202</v>
      </c>
      <c r="C174" s="33"/>
      <c r="D174" s="33"/>
      <c r="E174" s="33"/>
      <c r="F174" s="33"/>
      <c r="G174" s="33"/>
      <c r="H174" s="33"/>
      <c r="I174" s="33"/>
      <c r="J174" s="33"/>
      <c r="K174" s="33"/>
      <c r="L174" s="33"/>
      <c r="M174" s="33"/>
      <c r="N174" s="33"/>
      <c r="O174" s="33"/>
      <c r="P174" s="33"/>
      <c r="Q174" s="33"/>
      <c r="R174" s="33"/>
      <c r="S174" s="33"/>
      <c r="T174" s="148"/>
      <c r="U174" s="161" t="str">
        <f t="shared" ref="U174:AY174" si="1">IF(SUMIF($F$21:$F$68,"介護従業者",U21:U68)=0,"",SUMIF($F$21:$F$68,"介護従業者",U21:U68))</f>
        <v/>
      </c>
      <c r="V174" s="171" t="str">
        <f t="shared" si="1"/>
        <v/>
      </c>
      <c r="W174" s="171" t="str">
        <f t="shared" si="1"/>
        <v/>
      </c>
      <c r="X174" s="171" t="str">
        <f t="shared" si="1"/>
        <v/>
      </c>
      <c r="Y174" s="171" t="str">
        <f t="shared" si="1"/>
        <v/>
      </c>
      <c r="Z174" s="171" t="str">
        <f t="shared" si="1"/>
        <v/>
      </c>
      <c r="AA174" s="187" t="str">
        <f t="shared" si="1"/>
        <v/>
      </c>
      <c r="AB174" s="161" t="str">
        <f t="shared" si="1"/>
        <v/>
      </c>
      <c r="AC174" s="171" t="str">
        <f t="shared" si="1"/>
        <v/>
      </c>
      <c r="AD174" s="171" t="str">
        <f t="shared" si="1"/>
        <v/>
      </c>
      <c r="AE174" s="171" t="str">
        <f t="shared" si="1"/>
        <v/>
      </c>
      <c r="AF174" s="171" t="str">
        <f t="shared" si="1"/>
        <v/>
      </c>
      <c r="AG174" s="171" t="str">
        <f t="shared" si="1"/>
        <v/>
      </c>
      <c r="AH174" s="187" t="str">
        <f t="shared" si="1"/>
        <v/>
      </c>
      <c r="AI174" s="161" t="str">
        <f t="shared" si="1"/>
        <v/>
      </c>
      <c r="AJ174" s="171" t="str">
        <f t="shared" si="1"/>
        <v/>
      </c>
      <c r="AK174" s="171" t="str">
        <f t="shared" si="1"/>
        <v/>
      </c>
      <c r="AL174" s="171" t="str">
        <f t="shared" si="1"/>
        <v/>
      </c>
      <c r="AM174" s="171" t="str">
        <f t="shared" si="1"/>
        <v/>
      </c>
      <c r="AN174" s="171" t="str">
        <f t="shared" si="1"/>
        <v/>
      </c>
      <c r="AO174" s="187" t="str">
        <f t="shared" si="1"/>
        <v/>
      </c>
      <c r="AP174" s="161" t="str">
        <f t="shared" si="1"/>
        <v/>
      </c>
      <c r="AQ174" s="171" t="str">
        <f t="shared" si="1"/>
        <v/>
      </c>
      <c r="AR174" s="171" t="str">
        <f t="shared" si="1"/>
        <v/>
      </c>
      <c r="AS174" s="171" t="str">
        <f t="shared" si="1"/>
        <v/>
      </c>
      <c r="AT174" s="171" t="str">
        <f t="shared" si="1"/>
        <v/>
      </c>
      <c r="AU174" s="171" t="str">
        <f t="shared" si="1"/>
        <v/>
      </c>
      <c r="AV174" s="187" t="str">
        <f t="shared" si="1"/>
        <v/>
      </c>
      <c r="AW174" s="161" t="str">
        <f t="shared" si="1"/>
        <v/>
      </c>
      <c r="AX174" s="171" t="str">
        <f t="shared" si="1"/>
        <v/>
      </c>
      <c r="AY174" s="171" t="str">
        <f t="shared" si="1"/>
        <v/>
      </c>
      <c r="AZ174" s="233">
        <f>IF($BC$3="４週",SUM(U174:AV174),IF($BC$3="暦月",SUM(U174:AY174),""))</f>
        <v>0</v>
      </c>
      <c r="BA174" s="246"/>
      <c r="BB174" s="258"/>
      <c r="BC174" s="264"/>
      <c r="BD174" s="264"/>
      <c r="BE174" s="264"/>
      <c r="BF174" s="264"/>
      <c r="BG174" s="264"/>
      <c r="BH174" s="284"/>
    </row>
    <row r="175" spans="2:60" ht="20.25" customHeight="1">
      <c r="B175" s="17" t="s">
        <v>190</v>
      </c>
      <c r="C175" s="34"/>
      <c r="D175" s="34"/>
      <c r="E175" s="34"/>
      <c r="F175" s="34"/>
      <c r="G175" s="34"/>
      <c r="H175" s="34"/>
      <c r="I175" s="34"/>
      <c r="J175" s="34"/>
      <c r="K175" s="34"/>
      <c r="L175" s="34"/>
      <c r="M175" s="34"/>
      <c r="N175" s="34"/>
      <c r="O175" s="34"/>
      <c r="P175" s="34"/>
      <c r="Q175" s="34"/>
      <c r="R175" s="34"/>
      <c r="S175" s="34"/>
      <c r="T175" s="149"/>
      <c r="U175" s="162" t="str">
        <f t="shared" ref="U175:AY175" si="2">IF(SUMIF($G$21:$G$68,"介護従業者",U21:U68)=0,"",SUMIF($G$21:$G$68,"介護従業者",U21:U68))</f>
        <v/>
      </c>
      <c r="V175" s="172" t="str">
        <f t="shared" si="2"/>
        <v/>
      </c>
      <c r="W175" s="172" t="str">
        <f t="shared" si="2"/>
        <v/>
      </c>
      <c r="X175" s="172" t="str">
        <f t="shared" si="2"/>
        <v/>
      </c>
      <c r="Y175" s="172" t="str">
        <f t="shared" si="2"/>
        <v/>
      </c>
      <c r="Z175" s="172" t="str">
        <f t="shared" si="2"/>
        <v/>
      </c>
      <c r="AA175" s="188" t="str">
        <f t="shared" si="2"/>
        <v/>
      </c>
      <c r="AB175" s="196" t="str">
        <f t="shared" si="2"/>
        <v/>
      </c>
      <c r="AC175" s="172" t="str">
        <f t="shared" si="2"/>
        <v/>
      </c>
      <c r="AD175" s="172" t="str">
        <f t="shared" si="2"/>
        <v/>
      </c>
      <c r="AE175" s="172" t="str">
        <f t="shared" si="2"/>
        <v/>
      </c>
      <c r="AF175" s="172" t="str">
        <f t="shared" si="2"/>
        <v/>
      </c>
      <c r="AG175" s="172" t="str">
        <f t="shared" si="2"/>
        <v/>
      </c>
      <c r="AH175" s="188" t="str">
        <f t="shared" si="2"/>
        <v/>
      </c>
      <c r="AI175" s="196" t="str">
        <f t="shared" si="2"/>
        <v/>
      </c>
      <c r="AJ175" s="172" t="str">
        <f t="shared" si="2"/>
        <v/>
      </c>
      <c r="AK175" s="172" t="str">
        <f t="shared" si="2"/>
        <v/>
      </c>
      <c r="AL175" s="172" t="str">
        <f t="shared" si="2"/>
        <v/>
      </c>
      <c r="AM175" s="172" t="str">
        <f t="shared" si="2"/>
        <v/>
      </c>
      <c r="AN175" s="172" t="str">
        <f t="shared" si="2"/>
        <v/>
      </c>
      <c r="AO175" s="188" t="str">
        <f t="shared" si="2"/>
        <v/>
      </c>
      <c r="AP175" s="196" t="str">
        <f t="shared" si="2"/>
        <v/>
      </c>
      <c r="AQ175" s="172" t="str">
        <f t="shared" si="2"/>
        <v/>
      </c>
      <c r="AR175" s="172" t="str">
        <f t="shared" si="2"/>
        <v/>
      </c>
      <c r="AS175" s="172" t="str">
        <f t="shared" si="2"/>
        <v/>
      </c>
      <c r="AT175" s="172" t="str">
        <f t="shared" si="2"/>
        <v/>
      </c>
      <c r="AU175" s="172" t="str">
        <f t="shared" si="2"/>
        <v/>
      </c>
      <c r="AV175" s="188" t="str">
        <f t="shared" si="2"/>
        <v/>
      </c>
      <c r="AW175" s="196" t="str">
        <f t="shared" si="2"/>
        <v/>
      </c>
      <c r="AX175" s="172" t="str">
        <f t="shared" si="2"/>
        <v/>
      </c>
      <c r="AY175" s="221"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fitToWidth="1" fitToHeight="1" orientation="portrait"/>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193</v>
      </c>
      <c r="AR10" s="19"/>
      <c r="AS10" s="19"/>
      <c r="AT10" s="121"/>
      <c r="AU10" s="202"/>
      <c r="AV10" s="211"/>
      <c r="AW10" s="211"/>
      <c r="AX10" s="211"/>
      <c r="AY10" s="202"/>
      <c r="AZ10" s="202"/>
      <c r="BA10" s="235" t="s">
        <v>145</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186</v>
      </c>
      <c r="AP13" s="5"/>
      <c r="AQ13" s="20"/>
      <c r="AR13" s="20"/>
      <c r="AS13" s="5" t="s">
        <v>24</v>
      </c>
      <c r="AT13" s="19"/>
      <c r="AU13" s="19"/>
      <c r="AV13" s="19"/>
      <c r="AW13" s="19"/>
      <c r="AX13" s="19"/>
      <c r="AY13" s="19"/>
      <c r="AZ13" s="19"/>
      <c r="BA13" s="19"/>
      <c r="BB13" s="249">
        <v>0.29166666666666669</v>
      </c>
      <c r="BC13" s="262"/>
      <c r="BD13" s="268"/>
      <c r="BE13" s="21" t="s">
        <v>36</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187</v>
      </c>
      <c r="AP14" s="207"/>
      <c r="AQ14" s="207"/>
      <c r="AR14" s="63"/>
      <c r="AS14" s="5" t="s">
        <v>101</v>
      </c>
      <c r="AT14" s="19"/>
      <c r="AU14" s="19"/>
      <c r="AV14" s="19"/>
      <c r="AW14" s="19"/>
      <c r="AX14" s="19"/>
      <c r="AY14" s="19"/>
      <c r="AZ14" s="19"/>
      <c r="BA14" s="19"/>
      <c r="BB14" s="249">
        <v>0.83333333333333337</v>
      </c>
      <c r="BC14" s="262"/>
      <c r="BD14" s="268"/>
      <c r="BE14" s="21" t="s">
        <v>36</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86</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86</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86</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86</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86</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86</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86</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86</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86</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86</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86</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86</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86</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86</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86</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39</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86</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11</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201</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23</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190</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5.5"/>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51</v>
      </c>
    </row>
    <row r="2" spans="2:28">
      <c r="B2" s="291" t="s">
        <v>25</v>
      </c>
      <c r="F2" s="292"/>
      <c r="G2" s="303"/>
      <c r="H2" s="303"/>
      <c r="I2" s="303"/>
      <c r="J2" s="299"/>
      <c r="K2" s="303"/>
      <c r="L2" s="303"/>
    </row>
    <row r="3" spans="2:28">
      <c r="B3" s="292" t="s">
        <v>154</v>
      </c>
      <c r="F3" s="299" t="s">
        <v>155</v>
      </c>
      <c r="G3" s="303"/>
      <c r="H3" s="303"/>
      <c r="I3" s="303"/>
      <c r="J3" s="299"/>
      <c r="K3" s="303"/>
      <c r="L3" s="303"/>
    </row>
    <row r="4" spans="2:28">
      <c r="B4" s="291"/>
      <c r="F4" s="300" t="s">
        <v>53</v>
      </c>
      <c r="G4" s="300"/>
      <c r="H4" s="300"/>
      <c r="I4" s="300"/>
      <c r="J4" s="300"/>
      <c r="K4" s="300"/>
      <c r="L4" s="300"/>
      <c r="N4" s="300" t="s">
        <v>79</v>
      </c>
      <c r="O4" s="300"/>
      <c r="P4" s="300"/>
      <c r="R4" s="300" t="s">
        <v>78</v>
      </c>
      <c r="S4" s="300"/>
      <c r="T4" s="300"/>
      <c r="U4" s="300"/>
      <c r="V4" s="300"/>
      <c r="W4" s="300"/>
      <c r="X4" s="300"/>
      <c r="Z4" s="310" t="s">
        <v>88</v>
      </c>
      <c r="AB4" s="300" t="s">
        <v>164</v>
      </c>
    </row>
    <row r="5" spans="2:28">
      <c r="B5" s="289" t="s">
        <v>41</v>
      </c>
      <c r="C5" s="289" t="s">
        <v>15</v>
      </c>
      <c r="F5" s="289" t="s">
        <v>161</v>
      </c>
      <c r="G5" s="289"/>
      <c r="H5" s="289" t="s">
        <v>63</v>
      </c>
      <c r="J5" s="289" t="s">
        <v>55</v>
      </c>
      <c r="L5" s="289" t="s">
        <v>53</v>
      </c>
      <c r="N5" s="289" t="s">
        <v>162</v>
      </c>
      <c r="P5" s="289" t="s">
        <v>163</v>
      </c>
      <c r="R5" s="289" t="s">
        <v>162</v>
      </c>
      <c r="T5" s="289" t="s">
        <v>163</v>
      </c>
      <c r="V5" s="289" t="s">
        <v>55</v>
      </c>
      <c r="X5" s="289" t="s">
        <v>53</v>
      </c>
      <c r="Z5" s="311" t="s">
        <v>89</v>
      </c>
      <c r="AB5" s="300"/>
    </row>
    <row r="6" spans="2:28">
      <c r="B6" s="293">
        <v>1</v>
      </c>
      <c r="C6" s="294" t="s">
        <v>58</v>
      </c>
      <c r="D6" s="298" t="str">
        <f t="shared" ref="D6:D38" si="0">C6</f>
        <v>a</v>
      </c>
      <c r="E6" s="293" t="s">
        <v>35</v>
      </c>
      <c r="F6" s="301"/>
      <c r="G6" s="293" t="s">
        <v>36</v>
      </c>
      <c r="H6" s="301"/>
      <c r="I6" s="304" t="s">
        <v>57</v>
      </c>
      <c r="J6" s="301">
        <v>0</v>
      </c>
      <c r="K6" s="305" t="s">
        <v>6</v>
      </c>
      <c r="L6" s="300" t="str">
        <f t="shared" ref="L6:L22" si="1">IF(OR(F6="",H6=""),"",(H6+IF(F6&gt;H6,1,0)-F6-J6)*24)</f>
        <v/>
      </c>
      <c r="N6" s="301">
        <v>0.29166666666666669</v>
      </c>
      <c r="O6" s="289" t="s">
        <v>36</v>
      </c>
      <c r="P6" s="301">
        <v>0.83333333333333337</v>
      </c>
      <c r="R6" s="308" t="str">
        <f t="shared" ref="R6:R22" si="2">IF(F6="","",IF(F6&lt;N6,N6,IF(F6&gt;=P6,"",F6)))</f>
        <v/>
      </c>
      <c r="S6" s="289" t="s">
        <v>36</v>
      </c>
      <c r="T6" s="308" t="str">
        <f t="shared" ref="T6:T22" si="3">IF(H6="","",IF(H6&gt;F6,IF(H6&lt;P6,H6,P6),P6))</f>
        <v/>
      </c>
      <c r="U6" s="309" t="s">
        <v>57</v>
      </c>
      <c r="V6" s="301">
        <v>0</v>
      </c>
      <c r="W6" s="288" t="s">
        <v>6</v>
      </c>
      <c r="X6" s="300" t="str">
        <f t="shared" ref="X6:X22" si="4">IF(R6="","",IF((T6+IF(R6&gt;T6,1,0)-R6-V6)*24=0,"",(T6+IF(R6&gt;T6,1,0)-R6-V6)*24))</f>
        <v/>
      </c>
      <c r="Z6" s="300" t="str">
        <f t="shared" ref="Z6:Z22" si="5">IF(X6="",L6,IF(OR(L6-X6=0,L6-X6&lt;0),"-",L6-X6))</f>
        <v/>
      </c>
      <c r="AB6" s="312"/>
    </row>
    <row r="7" spans="2:28">
      <c r="B7" s="293">
        <v>2</v>
      </c>
      <c r="C7" s="294" t="s">
        <v>61</v>
      </c>
      <c r="D7" s="298" t="str">
        <f t="shared" si="0"/>
        <v>b</v>
      </c>
      <c r="E7" s="293" t="s">
        <v>35</v>
      </c>
      <c r="F7" s="301"/>
      <c r="G7" s="293" t="s">
        <v>36</v>
      </c>
      <c r="H7" s="301"/>
      <c r="I7" s="304" t="s">
        <v>57</v>
      </c>
      <c r="J7" s="301">
        <v>0</v>
      </c>
      <c r="K7" s="305" t="s">
        <v>6</v>
      </c>
      <c r="L7" s="300" t="str">
        <f t="shared" si="1"/>
        <v/>
      </c>
      <c r="N7" s="306">
        <f t="shared" ref="N7:N22" si="6">$N$6</f>
        <v>0.29166666666666669</v>
      </c>
      <c r="O7" s="289" t="s">
        <v>36</v>
      </c>
      <c r="P7" s="306">
        <f t="shared" ref="P7:P22" si="7">$P$6</f>
        <v>0.83333333333333337</v>
      </c>
      <c r="R7" s="308" t="str">
        <f t="shared" si="2"/>
        <v/>
      </c>
      <c r="S7" s="289" t="s">
        <v>36</v>
      </c>
      <c r="T7" s="308" t="str">
        <f t="shared" si="3"/>
        <v/>
      </c>
      <c r="U7" s="309" t="s">
        <v>57</v>
      </c>
      <c r="V7" s="301">
        <v>0</v>
      </c>
      <c r="W7" s="288" t="s">
        <v>6</v>
      </c>
      <c r="X7" s="300" t="str">
        <f t="shared" si="4"/>
        <v/>
      </c>
      <c r="Z7" s="300" t="str">
        <f t="shared" si="5"/>
        <v/>
      </c>
      <c r="AB7" s="312"/>
    </row>
    <row r="8" spans="2:28">
      <c r="B8" s="293">
        <v>3</v>
      </c>
      <c r="C8" s="294" t="s">
        <v>37</v>
      </c>
      <c r="D8" s="298" t="str">
        <f t="shared" si="0"/>
        <v>c</v>
      </c>
      <c r="E8" s="293" t="s">
        <v>35</v>
      </c>
      <c r="F8" s="301"/>
      <c r="G8" s="293" t="s">
        <v>36</v>
      </c>
      <c r="H8" s="301"/>
      <c r="I8" s="304" t="s">
        <v>57</v>
      </c>
      <c r="J8" s="301">
        <v>0</v>
      </c>
      <c r="K8" s="305" t="s">
        <v>6</v>
      </c>
      <c r="L8" s="300" t="str">
        <f t="shared" si="1"/>
        <v/>
      </c>
      <c r="N8" s="306">
        <f t="shared" si="6"/>
        <v>0.29166666666666669</v>
      </c>
      <c r="O8" s="289" t="s">
        <v>36</v>
      </c>
      <c r="P8" s="306">
        <f t="shared" si="7"/>
        <v>0.83333333333333337</v>
      </c>
      <c r="R8" s="308" t="str">
        <f t="shared" si="2"/>
        <v/>
      </c>
      <c r="S8" s="289" t="s">
        <v>36</v>
      </c>
      <c r="T8" s="308" t="str">
        <f t="shared" si="3"/>
        <v/>
      </c>
      <c r="U8" s="309" t="s">
        <v>57</v>
      </c>
      <c r="V8" s="301">
        <v>0</v>
      </c>
      <c r="W8" s="288" t="s">
        <v>6</v>
      </c>
      <c r="X8" s="300" t="str">
        <f t="shared" si="4"/>
        <v/>
      </c>
      <c r="Z8" s="300" t="str">
        <f t="shared" si="5"/>
        <v/>
      </c>
      <c r="AB8" s="312"/>
    </row>
    <row r="9" spans="2:28">
      <c r="B9" s="293">
        <v>4</v>
      </c>
      <c r="C9" s="294" t="s">
        <v>62</v>
      </c>
      <c r="D9" s="298" t="str">
        <f t="shared" si="0"/>
        <v>d</v>
      </c>
      <c r="E9" s="293" t="s">
        <v>35</v>
      </c>
      <c r="F9" s="301"/>
      <c r="G9" s="293" t="s">
        <v>36</v>
      </c>
      <c r="H9" s="301"/>
      <c r="I9" s="304" t="s">
        <v>57</v>
      </c>
      <c r="J9" s="301">
        <v>0</v>
      </c>
      <c r="K9" s="305" t="s">
        <v>6</v>
      </c>
      <c r="L9" s="300" t="str">
        <f t="shared" si="1"/>
        <v/>
      </c>
      <c r="N9" s="306">
        <f t="shared" si="6"/>
        <v>0.29166666666666669</v>
      </c>
      <c r="O9" s="289" t="s">
        <v>36</v>
      </c>
      <c r="P9" s="306">
        <f t="shared" si="7"/>
        <v>0.83333333333333337</v>
      </c>
      <c r="R9" s="308" t="str">
        <f t="shared" si="2"/>
        <v/>
      </c>
      <c r="S9" s="289" t="s">
        <v>36</v>
      </c>
      <c r="T9" s="308" t="str">
        <f t="shared" si="3"/>
        <v/>
      </c>
      <c r="U9" s="309" t="s">
        <v>57</v>
      </c>
      <c r="V9" s="301">
        <v>0</v>
      </c>
      <c r="W9" s="288" t="s">
        <v>6</v>
      </c>
      <c r="X9" s="300" t="str">
        <f t="shared" si="4"/>
        <v/>
      </c>
      <c r="Z9" s="300" t="str">
        <f t="shared" si="5"/>
        <v/>
      </c>
      <c r="AB9" s="312"/>
    </row>
    <row r="10" spans="2:28">
      <c r="B10" s="293">
        <v>5</v>
      </c>
      <c r="C10" s="294" t="s">
        <v>64</v>
      </c>
      <c r="D10" s="298" t="str">
        <f t="shared" si="0"/>
        <v>e</v>
      </c>
      <c r="E10" s="293" t="s">
        <v>35</v>
      </c>
      <c r="F10" s="301"/>
      <c r="G10" s="293" t="s">
        <v>36</v>
      </c>
      <c r="H10" s="301"/>
      <c r="I10" s="304" t="s">
        <v>57</v>
      </c>
      <c r="J10" s="301">
        <v>0</v>
      </c>
      <c r="K10" s="305" t="s">
        <v>6</v>
      </c>
      <c r="L10" s="300" t="str">
        <f t="shared" si="1"/>
        <v/>
      </c>
      <c r="N10" s="306">
        <f t="shared" si="6"/>
        <v>0.29166666666666669</v>
      </c>
      <c r="O10" s="289" t="s">
        <v>36</v>
      </c>
      <c r="P10" s="306">
        <f t="shared" si="7"/>
        <v>0.83333333333333337</v>
      </c>
      <c r="R10" s="308" t="str">
        <f t="shared" si="2"/>
        <v/>
      </c>
      <c r="S10" s="289" t="s">
        <v>36</v>
      </c>
      <c r="T10" s="308" t="str">
        <f t="shared" si="3"/>
        <v/>
      </c>
      <c r="U10" s="309" t="s">
        <v>57</v>
      </c>
      <c r="V10" s="301">
        <v>0</v>
      </c>
      <c r="W10" s="288" t="s">
        <v>6</v>
      </c>
      <c r="X10" s="300" t="str">
        <f t="shared" si="4"/>
        <v/>
      </c>
      <c r="Z10" s="300" t="str">
        <f t="shared" si="5"/>
        <v/>
      </c>
      <c r="AB10" s="312"/>
    </row>
    <row r="11" spans="2:28">
      <c r="B11" s="293">
        <v>6</v>
      </c>
      <c r="C11" s="294" t="s">
        <v>65</v>
      </c>
      <c r="D11" s="298" t="str">
        <f t="shared" si="0"/>
        <v>f</v>
      </c>
      <c r="E11" s="293" t="s">
        <v>35</v>
      </c>
      <c r="F11" s="301"/>
      <c r="G11" s="293" t="s">
        <v>36</v>
      </c>
      <c r="H11" s="301"/>
      <c r="I11" s="304" t="s">
        <v>57</v>
      </c>
      <c r="J11" s="301">
        <v>0</v>
      </c>
      <c r="K11" s="305" t="s">
        <v>6</v>
      </c>
      <c r="L11" s="300" t="str">
        <f t="shared" si="1"/>
        <v/>
      </c>
      <c r="N11" s="306">
        <f t="shared" si="6"/>
        <v>0.29166666666666669</v>
      </c>
      <c r="O11" s="289" t="s">
        <v>36</v>
      </c>
      <c r="P11" s="306">
        <f t="shared" si="7"/>
        <v>0.83333333333333337</v>
      </c>
      <c r="R11" s="308" t="str">
        <f t="shared" si="2"/>
        <v/>
      </c>
      <c r="S11" s="289" t="s">
        <v>36</v>
      </c>
      <c r="T11" s="308" t="str">
        <f t="shared" si="3"/>
        <v/>
      </c>
      <c r="U11" s="309" t="s">
        <v>57</v>
      </c>
      <c r="V11" s="301">
        <v>0</v>
      </c>
      <c r="W11" s="288" t="s">
        <v>6</v>
      </c>
      <c r="X11" s="300" t="str">
        <f t="shared" si="4"/>
        <v/>
      </c>
      <c r="Z11" s="300" t="str">
        <f t="shared" si="5"/>
        <v/>
      </c>
      <c r="AB11" s="312"/>
    </row>
    <row r="12" spans="2:28">
      <c r="B12" s="293">
        <v>7</v>
      </c>
      <c r="C12" s="294" t="s">
        <v>56</v>
      </c>
      <c r="D12" s="298" t="str">
        <f t="shared" si="0"/>
        <v>g</v>
      </c>
      <c r="E12" s="293" t="s">
        <v>35</v>
      </c>
      <c r="F12" s="301"/>
      <c r="G12" s="293" t="s">
        <v>36</v>
      </c>
      <c r="H12" s="301"/>
      <c r="I12" s="304" t="s">
        <v>57</v>
      </c>
      <c r="J12" s="301">
        <v>0</v>
      </c>
      <c r="K12" s="305" t="s">
        <v>6</v>
      </c>
      <c r="L12" s="300" t="str">
        <f t="shared" si="1"/>
        <v/>
      </c>
      <c r="N12" s="306">
        <f t="shared" si="6"/>
        <v>0.29166666666666669</v>
      </c>
      <c r="O12" s="289" t="s">
        <v>36</v>
      </c>
      <c r="P12" s="306">
        <f t="shared" si="7"/>
        <v>0.83333333333333337</v>
      </c>
      <c r="R12" s="308" t="str">
        <f t="shared" si="2"/>
        <v/>
      </c>
      <c r="S12" s="289" t="s">
        <v>36</v>
      </c>
      <c r="T12" s="308" t="str">
        <f t="shared" si="3"/>
        <v/>
      </c>
      <c r="U12" s="309" t="s">
        <v>57</v>
      </c>
      <c r="V12" s="301">
        <v>0</v>
      </c>
      <c r="W12" s="288" t="s">
        <v>6</v>
      </c>
      <c r="X12" s="300" t="str">
        <f t="shared" si="4"/>
        <v/>
      </c>
      <c r="Z12" s="300" t="str">
        <f t="shared" si="5"/>
        <v/>
      </c>
      <c r="AB12" s="312"/>
    </row>
    <row r="13" spans="2:28">
      <c r="B13" s="293">
        <v>8</v>
      </c>
      <c r="C13" s="294" t="s">
        <v>54</v>
      </c>
      <c r="D13" s="298" t="str">
        <f t="shared" si="0"/>
        <v>h</v>
      </c>
      <c r="E13" s="293" t="s">
        <v>35</v>
      </c>
      <c r="F13" s="301"/>
      <c r="G13" s="293" t="s">
        <v>36</v>
      </c>
      <c r="H13" s="301"/>
      <c r="I13" s="304" t="s">
        <v>57</v>
      </c>
      <c r="J13" s="301">
        <v>0</v>
      </c>
      <c r="K13" s="305" t="s">
        <v>6</v>
      </c>
      <c r="L13" s="300" t="str">
        <f t="shared" si="1"/>
        <v/>
      </c>
      <c r="N13" s="306">
        <f t="shared" si="6"/>
        <v>0.29166666666666669</v>
      </c>
      <c r="O13" s="289" t="s">
        <v>36</v>
      </c>
      <c r="P13" s="306">
        <f t="shared" si="7"/>
        <v>0.83333333333333337</v>
      </c>
      <c r="R13" s="308" t="str">
        <f t="shared" si="2"/>
        <v/>
      </c>
      <c r="S13" s="289" t="s">
        <v>36</v>
      </c>
      <c r="T13" s="308" t="str">
        <f t="shared" si="3"/>
        <v/>
      </c>
      <c r="U13" s="309" t="s">
        <v>57</v>
      </c>
      <c r="V13" s="301">
        <v>0</v>
      </c>
      <c r="W13" s="288" t="s">
        <v>6</v>
      </c>
      <c r="X13" s="300" t="str">
        <f t="shared" si="4"/>
        <v/>
      </c>
      <c r="Z13" s="300" t="str">
        <f t="shared" si="5"/>
        <v/>
      </c>
      <c r="AB13" s="312"/>
    </row>
    <row r="14" spans="2:28">
      <c r="B14" s="293">
        <v>9</v>
      </c>
      <c r="C14" s="294" t="s">
        <v>67</v>
      </c>
      <c r="D14" s="298" t="str">
        <f t="shared" si="0"/>
        <v>i</v>
      </c>
      <c r="E14" s="293" t="s">
        <v>35</v>
      </c>
      <c r="F14" s="301"/>
      <c r="G14" s="293" t="s">
        <v>36</v>
      </c>
      <c r="H14" s="301"/>
      <c r="I14" s="304" t="s">
        <v>57</v>
      </c>
      <c r="J14" s="301">
        <v>0</v>
      </c>
      <c r="K14" s="305" t="s">
        <v>6</v>
      </c>
      <c r="L14" s="300" t="str">
        <f t="shared" si="1"/>
        <v/>
      </c>
      <c r="N14" s="306">
        <f t="shared" si="6"/>
        <v>0.29166666666666669</v>
      </c>
      <c r="O14" s="289" t="s">
        <v>36</v>
      </c>
      <c r="P14" s="306">
        <f t="shared" si="7"/>
        <v>0.83333333333333337</v>
      </c>
      <c r="R14" s="308" t="str">
        <f t="shared" si="2"/>
        <v/>
      </c>
      <c r="S14" s="289" t="s">
        <v>36</v>
      </c>
      <c r="T14" s="308" t="str">
        <f t="shared" si="3"/>
        <v/>
      </c>
      <c r="U14" s="309" t="s">
        <v>57</v>
      </c>
      <c r="V14" s="301">
        <v>0</v>
      </c>
      <c r="W14" s="288" t="s">
        <v>6</v>
      </c>
      <c r="X14" s="300" t="str">
        <f t="shared" si="4"/>
        <v/>
      </c>
      <c r="Z14" s="300" t="str">
        <f t="shared" si="5"/>
        <v/>
      </c>
      <c r="AB14" s="312"/>
    </row>
    <row r="15" spans="2:28">
      <c r="B15" s="293">
        <v>10</v>
      </c>
      <c r="C15" s="294" t="s">
        <v>60</v>
      </c>
      <c r="D15" s="298" t="str">
        <f t="shared" si="0"/>
        <v>j</v>
      </c>
      <c r="E15" s="293" t="s">
        <v>35</v>
      </c>
      <c r="F15" s="301"/>
      <c r="G15" s="293" t="s">
        <v>36</v>
      </c>
      <c r="H15" s="301"/>
      <c r="I15" s="304" t="s">
        <v>57</v>
      </c>
      <c r="J15" s="301">
        <v>0</v>
      </c>
      <c r="K15" s="305" t="s">
        <v>6</v>
      </c>
      <c r="L15" s="300" t="str">
        <f t="shared" si="1"/>
        <v/>
      </c>
      <c r="N15" s="306">
        <f t="shared" si="6"/>
        <v>0.29166666666666669</v>
      </c>
      <c r="O15" s="289" t="s">
        <v>36</v>
      </c>
      <c r="P15" s="306">
        <f t="shared" si="7"/>
        <v>0.83333333333333337</v>
      </c>
      <c r="R15" s="308" t="str">
        <f t="shared" si="2"/>
        <v/>
      </c>
      <c r="S15" s="289" t="s">
        <v>36</v>
      </c>
      <c r="T15" s="308" t="str">
        <f t="shared" si="3"/>
        <v/>
      </c>
      <c r="U15" s="309" t="s">
        <v>57</v>
      </c>
      <c r="V15" s="301">
        <v>0</v>
      </c>
      <c r="W15" s="288" t="s">
        <v>6</v>
      </c>
      <c r="X15" s="300" t="str">
        <f t="shared" si="4"/>
        <v/>
      </c>
      <c r="Z15" s="300" t="str">
        <f t="shared" si="5"/>
        <v/>
      </c>
      <c r="AB15" s="312"/>
    </row>
    <row r="16" spans="2:28">
      <c r="B16" s="293">
        <v>11</v>
      </c>
      <c r="C16" s="294" t="s">
        <v>71</v>
      </c>
      <c r="D16" s="298" t="str">
        <f t="shared" si="0"/>
        <v>k</v>
      </c>
      <c r="E16" s="293" t="s">
        <v>35</v>
      </c>
      <c r="F16" s="301"/>
      <c r="G16" s="293" t="s">
        <v>36</v>
      </c>
      <c r="H16" s="301"/>
      <c r="I16" s="304" t="s">
        <v>57</v>
      </c>
      <c r="J16" s="301">
        <v>0</v>
      </c>
      <c r="K16" s="305" t="s">
        <v>6</v>
      </c>
      <c r="L16" s="300" t="str">
        <f t="shared" si="1"/>
        <v/>
      </c>
      <c r="N16" s="306">
        <f t="shared" si="6"/>
        <v>0.29166666666666669</v>
      </c>
      <c r="O16" s="289" t="s">
        <v>36</v>
      </c>
      <c r="P16" s="306">
        <f t="shared" si="7"/>
        <v>0.83333333333333337</v>
      </c>
      <c r="R16" s="308" t="str">
        <f t="shared" si="2"/>
        <v/>
      </c>
      <c r="S16" s="289" t="s">
        <v>36</v>
      </c>
      <c r="T16" s="308" t="str">
        <f t="shared" si="3"/>
        <v/>
      </c>
      <c r="U16" s="309" t="s">
        <v>57</v>
      </c>
      <c r="V16" s="301">
        <v>0</v>
      </c>
      <c r="W16" s="288" t="s">
        <v>6</v>
      </c>
      <c r="X16" s="300" t="str">
        <f t="shared" si="4"/>
        <v/>
      </c>
      <c r="Z16" s="300" t="str">
        <f t="shared" si="5"/>
        <v/>
      </c>
      <c r="AB16" s="312"/>
    </row>
    <row r="17" spans="2:28">
      <c r="B17" s="293">
        <v>12</v>
      </c>
      <c r="C17" s="294" t="s">
        <v>7</v>
      </c>
      <c r="D17" s="298" t="str">
        <f t="shared" si="0"/>
        <v>l</v>
      </c>
      <c r="E17" s="293" t="s">
        <v>35</v>
      </c>
      <c r="F17" s="301"/>
      <c r="G17" s="293" t="s">
        <v>36</v>
      </c>
      <c r="H17" s="301"/>
      <c r="I17" s="304" t="s">
        <v>57</v>
      </c>
      <c r="J17" s="301">
        <v>0</v>
      </c>
      <c r="K17" s="305" t="s">
        <v>6</v>
      </c>
      <c r="L17" s="300" t="str">
        <f t="shared" si="1"/>
        <v/>
      </c>
      <c r="N17" s="306">
        <f t="shared" si="6"/>
        <v>0.29166666666666669</v>
      </c>
      <c r="O17" s="289" t="s">
        <v>36</v>
      </c>
      <c r="P17" s="306">
        <f t="shared" si="7"/>
        <v>0.83333333333333337</v>
      </c>
      <c r="R17" s="308" t="str">
        <f t="shared" si="2"/>
        <v/>
      </c>
      <c r="S17" s="289" t="s">
        <v>36</v>
      </c>
      <c r="T17" s="308" t="str">
        <f t="shared" si="3"/>
        <v/>
      </c>
      <c r="U17" s="309" t="s">
        <v>57</v>
      </c>
      <c r="V17" s="301">
        <v>0</v>
      </c>
      <c r="W17" s="288" t="s">
        <v>6</v>
      </c>
      <c r="X17" s="300" t="str">
        <f t="shared" si="4"/>
        <v/>
      </c>
      <c r="Z17" s="300" t="str">
        <f t="shared" si="5"/>
        <v/>
      </c>
      <c r="AB17" s="312"/>
    </row>
    <row r="18" spans="2:28">
      <c r="B18" s="293">
        <v>13</v>
      </c>
      <c r="C18" s="294" t="s">
        <v>72</v>
      </c>
      <c r="D18" s="298" t="str">
        <f t="shared" si="0"/>
        <v>m</v>
      </c>
      <c r="E18" s="293" t="s">
        <v>35</v>
      </c>
      <c r="F18" s="301"/>
      <c r="G18" s="293" t="s">
        <v>36</v>
      </c>
      <c r="H18" s="301"/>
      <c r="I18" s="304" t="s">
        <v>57</v>
      </c>
      <c r="J18" s="301">
        <v>0</v>
      </c>
      <c r="K18" s="305" t="s">
        <v>6</v>
      </c>
      <c r="L18" s="300" t="str">
        <f t="shared" si="1"/>
        <v/>
      </c>
      <c r="N18" s="306">
        <f t="shared" si="6"/>
        <v>0.29166666666666669</v>
      </c>
      <c r="O18" s="289" t="s">
        <v>36</v>
      </c>
      <c r="P18" s="306">
        <f t="shared" si="7"/>
        <v>0.83333333333333337</v>
      </c>
      <c r="R18" s="308" t="str">
        <f t="shared" si="2"/>
        <v/>
      </c>
      <c r="S18" s="289" t="s">
        <v>36</v>
      </c>
      <c r="T18" s="308" t="str">
        <f t="shared" si="3"/>
        <v/>
      </c>
      <c r="U18" s="309" t="s">
        <v>57</v>
      </c>
      <c r="V18" s="301">
        <v>0</v>
      </c>
      <c r="W18" s="288" t="s">
        <v>6</v>
      </c>
      <c r="X18" s="300" t="str">
        <f t="shared" si="4"/>
        <v/>
      </c>
      <c r="Z18" s="300" t="str">
        <f t="shared" si="5"/>
        <v/>
      </c>
      <c r="AB18" s="312"/>
    </row>
    <row r="19" spans="2:28">
      <c r="B19" s="293">
        <v>14</v>
      </c>
      <c r="C19" s="294" t="s">
        <v>68</v>
      </c>
      <c r="D19" s="298" t="str">
        <f t="shared" si="0"/>
        <v>n</v>
      </c>
      <c r="E19" s="293" t="s">
        <v>35</v>
      </c>
      <c r="F19" s="301"/>
      <c r="G19" s="293" t="s">
        <v>36</v>
      </c>
      <c r="H19" s="301"/>
      <c r="I19" s="304" t="s">
        <v>57</v>
      </c>
      <c r="J19" s="301">
        <v>0</v>
      </c>
      <c r="K19" s="305" t="s">
        <v>6</v>
      </c>
      <c r="L19" s="300" t="str">
        <f t="shared" si="1"/>
        <v/>
      </c>
      <c r="N19" s="306">
        <f t="shared" si="6"/>
        <v>0.29166666666666669</v>
      </c>
      <c r="O19" s="289" t="s">
        <v>36</v>
      </c>
      <c r="P19" s="306">
        <f t="shared" si="7"/>
        <v>0.83333333333333337</v>
      </c>
      <c r="R19" s="308" t="str">
        <f t="shared" si="2"/>
        <v/>
      </c>
      <c r="S19" s="289" t="s">
        <v>36</v>
      </c>
      <c r="T19" s="308" t="str">
        <f t="shared" si="3"/>
        <v/>
      </c>
      <c r="U19" s="309" t="s">
        <v>57</v>
      </c>
      <c r="V19" s="301">
        <v>0</v>
      </c>
      <c r="W19" s="288" t="s">
        <v>6</v>
      </c>
      <c r="X19" s="300" t="str">
        <f t="shared" si="4"/>
        <v/>
      </c>
      <c r="Z19" s="300" t="str">
        <f t="shared" si="5"/>
        <v/>
      </c>
      <c r="AB19" s="312"/>
    </row>
    <row r="20" spans="2:28">
      <c r="B20" s="293">
        <v>15</v>
      </c>
      <c r="C20" s="294" t="s">
        <v>73</v>
      </c>
      <c r="D20" s="298" t="str">
        <f t="shared" si="0"/>
        <v>o</v>
      </c>
      <c r="E20" s="293" t="s">
        <v>35</v>
      </c>
      <c r="F20" s="301"/>
      <c r="G20" s="293" t="s">
        <v>36</v>
      </c>
      <c r="H20" s="301"/>
      <c r="I20" s="304" t="s">
        <v>57</v>
      </c>
      <c r="J20" s="301">
        <v>0</v>
      </c>
      <c r="K20" s="305" t="s">
        <v>6</v>
      </c>
      <c r="L20" s="300" t="str">
        <f t="shared" si="1"/>
        <v/>
      </c>
      <c r="N20" s="306">
        <f t="shared" si="6"/>
        <v>0.29166666666666669</v>
      </c>
      <c r="O20" s="289" t="s">
        <v>36</v>
      </c>
      <c r="P20" s="306">
        <f t="shared" si="7"/>
        <v>0.83333333333333337</v>
      </c>
      <c r="R20" s="308" t="str">
        <f t="shared" si="2"/>
        <v/>
      </c>
      <c r="S20" s="289" t="s">
        <v>36</v>
      </c>
      <c r="T20" s="308" t="str">
        <f t="shared" si="3"/>
        <v/>
      </c>
      <c r="U20" s="309" t="s">
        <v>57</v>
      </c>
      <c r="V20" s="301">
        <v>0</v>
      </c>
      <c r="W20" s="288" t="s">
        <v>6</v>
      </c>
      <c r="X20" s="300" t="str">
        <f t="shared" si="4"/>
        <v/>
      </c>
      <c r="Z20" s="300" t="str">
        <f t="shared" si="5"/>
        <v/>
      </c>
      <c r="AB20" s="312"/>
    </row>
    <row r="21" spans="2:28">
      <c r="B21" s="293">
        <v>16</v>
      </c>
      <c r="C21" s="294" t="s">
        <v>75</v>
      </c>
      <c r="D21" s="298" t="str">
        <f t="shared" si="0"/>
        <v>p</v>
      </c>
      <c r="E21" s="293" t="s">
        <v>35</v>
      </c>
      <c r="F21" s="301"/>
      <c r="G21" s="293" t="s">
        <v>36</v>
      </c>
      <c r="H21" s="301"/>
      <c r="I21" s="304" t="s">
        <v>57</v>
      </c>
      <c r="J21" s="301">
        <v>0</v>
      </c>
      <c r="K21" s="305" t="s">
        <v>6</v>
      </c>
      <c r="L21" s="300" t="str">
        <f t="shared" si="1"/>
        <v/>
      </c>
      <c r="N21" s="306">
        <f t="shared" si="6"/>
        <v>0.29166666666666669</v>
      </c>
      <c r="O21" s="289" t="s">
        <v>36</v>
      </c>
      <c r="P21" s="306">
        <f t="shared" si="7"/>
        <v>0.83333333333333337</v>
      </c>
      <c r="R21" s="308" t="str">
        <f t="shared" si="2"/>
        <v/>
      </c>
      <c r="S21" s="289" t="s">
        <v>36</v>
      </c>
      <c r="T21" s="308" t="str">
        <f t="shared" si="3"/>
        <v/>
      </c>
      <c r="U21" s="309" t="s">
        <v>57</v>
      </c>
      <c r="V21" s="301">
        <v>0</v>
      </c>
      <c r="W21" s="288" t="s">
        <v>6</v>
      </c>
      <c r="X21" s="300" t="str">
        <f t="shared" si="4"/>
        <v/>
      </c>
      <c r="Z21" s="300" t="str">
        <f t="shared" si="5"/>
        <v/>
      </c>
      <c r="AB21" s="312"/>
    </row>
    <row r="22" spans="2:28">
      <c r="B22" s="293">
        <v>17</v>
      </c>
      <c r="C22" s="294" t="s">
        <v>21</v>
      </c>
      <c r="D22" s="298" t="str">
        <f t="shared" si="0"/>
        <v>q</v>
      </c>
      <c r="E22" s="293" t="s">
        <v>35</v>
      </c>
      <c r="F22" s="301"/>
      <c r="G22" s="293" t="s">
        <v>36</v>
      </c>
      <c r="H22" s="301"/>
      <c r="I22" s="304" t="s">
        <v>57</v>
      </c>
      <c r="J22" s="301">
        <v>0</v>
      </c>
      <c r="K22" s="305" t="s">
        <v>6</v>
      </c>
      <c r="L22" s="300" t="str">
        <f t="shared" si="1"/>
        <v/>
      </c>
      <c r="N22" s="306">
        <f t="shared" si="6"/>
        <v>0.29166666666666669</v>
      </c>
      <c r="O22" s="289" t="s">
        <v>36</v>
      </c>
      <c r="P22" s="306">
        <f t="shared" si="7"/>
        <v>0.83333333333333337</v>
      </c>
      <c r="R22" s="308" t="str">
        <f t="shared" si="2"/>
        <v/>
      </c>
      <c r="S22" s="289" t="s">
        <v>36</v>
      </c>
      <c r="T22" s="308" t="str">
        <f t="shared" si="3"/>
        <v/>
      </c>
      <c r="U22" s="309" t="s">
        <v>57</v>
      </c>
      <c r="V22" s="301">
        <v>0</v>
      </c>
      <c r="W22" s="288" t="s">
        <v>6</v>
      </c>
      <c r="X22" s="300" t="str">
        <f t="shared" si="4"/>
        <v/>
      </c>
      <c r="Z22" s="300" t="str">
        <f t="shared" si="5"/>
        <v/>
      </c>
      <c r="AB22" s="312"/>
    </row>
    <row r="23" spans="2:28">
      <c r="B23" s="293">
        <v>18</v>
      </c>
      <c r="C23" s="294" t="s">
        <v>4</v>
      </c>
      <c r="D23" s="298" t="str">
        <f t="shared" si="0"/>
        <v>r</v>
      </c>
      <c r="E23" s="293" t="s">
        <v>35</v>
      </c>
      <c r="F23" s="302"/>
      <c r="G23" s="293" t="s">
        <v>36</v>
      </c>
      <c r="H23" s="302"/>
      <c r="I23" s="304" t="s">
        <v>57</v>
      </c>
      <c r="J23" s="302"/>
      <c r="K23" s="305" t="s">
        <v>6</v>
      </c>
      <c r="L23" s="294">
        <v>1</v>
      </c>
      <c r="N23" s="307"/>
      <c r="O23" s="293" t="s">
        <v>36</v>
      </c>
      <c r="P23" s="307"/>
      <c r="Q23" s="305"/>
      <c r="R23" s="307"/>
      <c r="S23" s="293" t="s">
        <v>36</v>
      </c>
      <c r="T23" s="307"/>
      <c r="U23" s="304" t="s">
        <v>57</v>
      </c>
      <c r="V23" s="302"/>
      <c r="W23" s="305" t="s">
        <v>6</v>
      </c>
      <c r="X23" s="294">
        <v>1</v>
      </c>
      <c r="Y23" s="305"/>
      <c r="Z23" s="294" t="s">
        <v>0</v>
      </c>
      <c r="AB23" s="312"/>
    </row>
    <row r="24" spans="2:28">
      <c r="B24" s="293">
        <v>19</v>
      </c>
      <c r="C24" s="294" t="s">
        <v>59</v>
      </c>
      <c r="D24" s="298" t="str">
        <f t="shared" si="0"/>
        <v>s</v>
      </c>
      <c r="E24" s="293" t="s">
        <v>35</v>
      </c>
      <c r="F24" s="302"/>
      <c r="G24" s="293" t="s">
        <v>36</v>
      </c>
      <c r="H24" s="302"/>
      <c r="I24" s="304" t="s">
        <v>57</v>
      </c>
      <c r="J24" s="302"/>
      <c r="K24" s="305" t="s">
        <v>6</v>
      </c>
      <c r="L24" s="294">
        <v>2</v>
      </c>
      <c r="N24" s="307"/>
      <c r="O24" s="293" t="s">
        <v>36</v>
      </c>
      <c r="P24" s="307"/>
      <c r="Q24" s="305"/>
      <c r="R24" s="307"/>
      <c r="S24" s="293" t="s">
        <v>36</v>
      </c>
      <c r="T24" s="307"/>
      <c r="U24" s="304" t="s">
        <v>57</v>
      </c>
      <c r="V24" s="302"/>
      <c r="W24" s="305" t="s">
        <v>6</v>
      </c>
      <c r="X24" s="294">
        <v>2</v>
      </c>
      <c r="Y24" s="305"/>
      <c r="Z24" s="294" t="s">
        <v>0</v>
      </c>
      <c r="AB24" s="312"/>
    </row>
    <row r="25" spans="2:28">
      <c r="B25" s="293">
        <v>20</v>
      </c>
      <c r="C25" s="294" t="s">
        <v>76</v>
      </c>
      <c r="D25" s="298" t="str">
        <f t="shared" si="0"/>
        <v>t</v>
      </c>
      <c r="E25" s="293" t="s">
        <v>35</v>
      </c>
      <c r="F25" s="302"/>
      <c r="G25" s="293" t="s">
        <v>36</v>
      </c>
      <c r="H25" s="302"/>
      <c r="I25" s="304" t="s">
        <v>57</v>
      </c>
      <c r="J25" s="302"/>
      <c r="K25" s="305" t="s">
        <v>6</v>
      </c>
      <c r="L25" s="294">
        <v>3</v>
      </c>
      <c r="N25" s="307"/>
      <c r="O25" s="293" t="s">
        <v>36</v>
      </c>
      <c r="P25" s="307"/>
      <c r="Q25" s="305"/>
      <c r="R25" s="307"/>
      <c r="S25" s="293" t="s">
        <v>36</v>
      </c>
      <c r="T25" s="307"/>
      <c r="U25" s="304" t="s">
        <v>57</v>
      </c>
      <c r="V25" s="302"/>
      <c r="W25" s="305" t="s">
        <v>6</v>
      </c>
      <c r="X25" s="294">
        <v>3</v>
      </c>
      <c r="Y25" s="305"/>
      <c r="Z25" s="294" t="s">
        <v>0</v>
      </c>
      <c r="AB25" s="312"/>
    </row>
    <row r="26" spans="2:28">
      <c r="B26" s="293">
        <v>21</v>
      </c>
      <c r="C26" s="294" t="s">
        <v>22</v>
      </c>
      <c r="D26" s="298" t="str">
        <f t="shared" si="0"/>
        <v>u</v>
      </c>
      <c r="E26" s="293" t="s">
        <v>35</v>
      </c>
      <c r="F26" s="302"/>
      <c r="G26" s="293" t="s">
        <v>36</v>
      </c>
      <c r="H26" s="302"/>
      <c r="I26" s="304" t="s">
        <v>57</v>
      </c>
      <c r="J26" s="302"/>
      <c r="K26" s="305" t="s">
        <v>6</v>
      </c>
      <c r="L26" s="294">
        <v>4</v>
      </c>
      <c r="N26" s="307"/>
      <c r="O26" s="293" t="s">
        <v>36</v>
      </c>
      <c r="P26" s="307"/>
      <c r="Q26" s="305"/>
      <c r="R26" s="307"/>
      <c r="S26" s="293" t="s">
        <v>36</v>
      </c>
      <c r="T26" s="307"/>
      <c r="U26" s="304" t="s">
        <v>57</v>
      </c>
      <c r="V26" s="302"/>
      <c r="W26" s="305" t="s">
        <v>6</v>
      </c>
      <c r="X26" s="294">
        <v>4</v>
      </c>
      <c r="Y26" s="305"/>
      <c r="Z26" s="294" t="s">
        <v>0</v>
      </c>
      <c r="AB26" s="312"/>
    </row>
    <row r="27" spans="2:28">
      <c r="B27" s="293">
        <v>22</v>
      </c>
      <c r="C27" s="294" t="s">
        <v>40</v>
      </c>
      <c r="D27" s="298" t="str">
        <f t="shared" si="0"/>
        <v>v</v>
      </c>
      <c r="E27" s="293" t="s">
        <v>35</v>
      </c>
      <c r="F27" s="302"/>
      <c r="G27" s="293" t="s">
        <v>36</v>
      </c>
      <c r="H27" s="302"/>
      <c r="I27" s="304" t="s">
        <v>57</v>
      </c>
      <c r="J27" s="302"/>
      <c r="K27" s="305" t="s">
        <v>6</v>
      </c>
      <c r="L27" s="294">
        <v>5</v>
      </c>
      <c r="N27" s="307"/>
      <c r="O27" s="293" t="s">
        <v>36</v>
      </c>
      <c r="P27" s="307"/>
      <c r="Q27" s="305"/>
      <c r="R27" s="307"/>
      <c r="S27" s="293" t="s">
        <v>36</v>
      </c>
      <c r="T27" s="307"/>
      <c r="U27" s="304" t="s">
        <v>57</v>
      </c>
      <c r="V27" s="302"/>
      <c r="W27" s="305" t="s">
        <v>6</v>
      </c>
      <c r="X27" s="294">
        <v>5</v>
      </c>
      <c r="Y27" s="305"/>
      <c r="Z27" s="294" t="s">
        <v>0</v>
      </c>
      <c r="AB27" s="312"/>
    </row>
    <row r="28" spans="2:28">
      <c r="B28" s="293">
        <v>23</v>
      </c>
      <c r="C28" s="294" t="s">
        <v>69</v>
      </c>
      <c r="D28" s="298" t="str">
        <f t="shared" si="0"/>
        <v>w</v>
      </c>
      <c r="E28" s="293" t="s">
        <v>35</v>
      </c>
      <c r="F28" s="302"/>
      <c r="G28" s="293" t="s">
        <v>36</v>
      </c>
      <c r="H28" s="302"/>
      <c r="I28" s="304" t="s">
        <v>57</v>
      </c>
      <c r="J28" s="302"/>
      <c r="K28" s="305" t="s">
        <v>6</v>
      </c>
      <c r="L28" s="294">
        <v>6</v>
      </c>
      <c r="N28" s="307"/>
      <c r="O28" s="293" t="s">
        <v>36</v>
      </c>
      <c r="P28" s="307"/>
      <c r="Q28" s="305"/>
      <c r="R28" s="307"/>
      <c r="S28" s="293" t="s">
        <v>36</v>
      </c>
      <c r="T28" s="307"/>
      <c r="U28" s="304" t="s">
        <v>57</v>
      </c>
      <c r="V28" s="302"/>
      <c r="W28" s="305" t="s">
        <v>6</v>
      </c>
      <c r="X28" s="294">
        <v>6</v>
      </c>
      <c r="Y28" s="305"/>
      <c r="Z28" s="294" t="s">
        <v>0</v>
      </c>
      <c r="AB28" s="312"/>
    </row>
    <row r="29" spans="2:28">
      <c r="B29" s="293">
        <v>24</v>
      </c>
      <c r="C29" s="294" t="s">
        <v>28</v>
      </c>
      <c r="D29" s="298" t="str">
        <f t="shared" si="0"/>
        <v>x</v>
      </c>
      <c r="E29" s="293" t="s">
        <v>35</v>
      </c>
      <c r="F29" s="302"/>
      <c r="G29" s="293" t="s">
        <v>36</v>
      </c>
      <c r="H29" s="302"/>
      <c r="I29" s="304" t="s">
        <v>57</v>
      </c>
      <c r="J29" s="302"/>
      <c r="K29" s="305" t="s">
        <v>6</v>
      </c>
      <c r="L29" s="294">
        <v>7</v>
      </c>
      <c r="N29" s="307"/>
      <c r="O29" s="293" t="s">
        <v>36</v>
      </c>
      <c r="P29" s="307"/>
      <c r="Q29" s="305"/>
      <c r="R29" s="307"/>
      <c r="S29" s="293" t="s">
        <v>36</v>
      </c>
      <c r="T29" s="307"/>
      <c r="U29" s="304" t="s">
        <v>57</v>
      </c>
      <c r="V29" s="302"/>
      <c r="W29" s="305" t="s">
        <v>6</v>
      </c>
      <c r="X29" s="294">
        <v>7</v>
      </c>
      <c r="Y29" s="305"/>
      <c r="Z29" s="294" t="s">
        <v>0</v>
      </c>
      <c r="AB29" s="312"/>
    </row>
    <row r="30" spans="2:28">
      <c r="B30" s="293">
        <v>25</v>
      </c>
      <c r="C30" s="294" t="s">
        <v>45</v>
      </c>
      <c r="D30" s="298" t="str">
        <f t="shared" si="0"/>
        <v>y</v>
      </c>
      <c r="E30" s="293" t="s">
        <v>35</v>
      </c>
      <c r="F30" s="302"/>
      <c r="G30" s="293" t="s">
        <v>36</v>
      </c>
      <c r="H30" s="302"/>
      <c r="I30" s="304" t="s">
        <v>57</v>
      </c>
      <c r="J30" s="302"/>
      <c r="K30" s="305" t="s">
        <v>6</v>
      </c>
      <c r="L30" s="294">
        <v>8</v>
      </c>
      <c r="N30" s="307"/>
      <c r="O30" s="293" t="s">
        <v>36</v>
      </c>
      <c r="P30" s="307"/>
      <c r="Q30" s="305"/>
      <c r="R30" s="307"/>
      <c r="S30" s="293" t="s">
        <v>36</v>
      </c>
      <c r="T30" s="307"/>
      <c r="U30" s="304" t="s">
        <v>57</v>
      </c>
      <c r="V30" s="302"/>
      <c r="W30" s="305" t="s">
        <v>6</v>
      </c>
      <c r="X30" s="294">
        <v>8</v>
      </c>
      <c r="Y30" s="305"/>
      <c r="Z30" s="294" t="s">
        <v>0</v>
      </c>
      <c r="AB30" s="312"/>
    </row>
    <row r="31" spans="2:28">
      <c r="B31" s="293">
        <v>26</v>
      </c>
      <c r="C31" s="294" t="s">
        <v>77</v>
      </c>
      <c r="D31" s="298" t="str">
        <f t="shared" si="0"/>
        <v>z</v>
      </c>
      <c r="E31" s="293" t="s">
        <v>35</v>
      </c>
      <c r="F31" s="302"/>
      <c r="G31" s="293" t="s">
        <v>36</v>
      </c>
      <c r="H31" s="302"/>
      <c r="I31" s="304" t="s">
        <v>57</v>
      </c>
      <c r="J31" s="302"/>
      <c r="K31" s="305" t="s">
        <v>6</v>
      </c>
      <c r="L31" s="294">
        <v>1</v>
      </c>
      <c r="N31" s="307"/>
      <c r="O31" s="293" t="s">
        <v>36</v>
      </c>
      <c r="P31" s="307"/>
      <c r="Q31" s="305"/>
      <c r="R31" s="307"/>
      <c r="S31" s="293" t="s">
        <v>36</v>
      </c>
      <c r="T31" s="307"/>
      <c r="U31" s="304" t="s">
        <v>57</v>
      </c>
      <c r="V31" s="302"/>
      <c r="W31" s="305" t="s">
        <v>6</v>
      </c>
      <c r="X31" s="294" t="s">
        <v>0</v>
      </c>
      <c r="Y31" s="305"/>
      <c r="Z31" s="294">
        <v>1</v>
      </c>
      <c r="AB31" s="312"/>
    </row>
    <row r="32" spans="2:28">
      <c r="B32" s="293">
        <v>27</v>
      </c>
      <c r="C32" s="294" t="s">
        <v>28</v>
      </c>
      <c r="D32" s="298" t="str">
        <f t="shared" si="0"/>
        <v>x</v>
      </c>
      <c r="E32" s="293" t="s">
        <v>35</v>
      </c>
      <c r="F32" s="302"/>
      <c r="G32" s="293" t="s">
        <v>36</v>
      </c>
      <c r="H32" s="302"/>
      <c r="I32" s="304" t="s">
        <v>57</v>
      </c>
      <c r="J32" s="302"/>
      <c r="K32" s="305" t="s">
        <v>6</v>
      </c>
      <c r="L32" s="294">
        <v>2</v>
      </c>
      <c r="N32" s="307"/>
      <c r="O32" s="293" t="s">
        <v>36</v>
      </c>
      <c r="P32" s="307"/>
      <c r="Q32" s="305"/>
      <c r="R32" s="307"/>
      <c r="S32" s="293" t="s">
        <v>36</v>
      </c>
      <c r="T32" s="307"/>
      <c r="U32" s="304" t="s">
        <v>57</v>
      </c>
      <c r="V32" s="302"/>
      <c r="W32" s="305" t="s">
        <v>6</v>
      </c>
      <c r="X32" s="294" t="s">
        <v>0</v>
      </c>
      <c r="Y32" s="305"/>
      <c r="Z32" s="294">
        <v>2</v>
      </c>
      <c r="AB32" s="312"/>
    </row>
    <row r="33" spans="2:28">
      <c r="B33" s="293">
        <v>28</v>
      </c>
      <c r="C33" s="294" t="s">
        <v>80</v>
      </c>
      <c r="D33" s="298" t="str">
        <f t="shared" si="0"/>
        <v>aa</v>
      </c>
      <c r="E33" s="293" t="s">
        <v>35</v>
      </c>
      <c r="F33" s="302"/>
      <c r="G33" s="293" t="s">
        <v>36</v>
      </c>
      <c r="H33" s="302"/>
      <c r="I33" s="304" t="s">
        <v>57</v>
      </c>
      <c r="J33" s="302"/>
      <c r="K33" s="305" t="s">
        <v>6</v>
      </c>
      <c r="L33" s="294">
        <v>3</v>
      </c>
      <c r="N33" s="307"/>
      <c r="O33" s="293" t="s">
        <v>36</v>
      </c>
      <c r="P33" s="307"/>
      <c r="Q33" s="305"/>
      <c r="R33" s="307"/>
      <c r="S33" s="293" t="s">
        <v>36</v>
      </c>
      <c r="T33" s="307"/>
      <c r="U33" s="304" t="s">
        <v>57</v>
      </c>
      <c r="V33" s="302"/>
      <c r="W33" s="305" t="s">
        <v>6</v>
      </c>
      <c r="X33" s="294" t="s">
        <v>0</v>
      </c>
      <c r="Y33" s="305"/>
      <c r="Z33" s="294">
        <v>3</v>
      </c>
      <c r="AB33" s="312"/>
    </row>
    <row r="34" spans="2:28">
      <c r="B34" s="293">
        <v>29</v>
      </c>
      <c r="C34" s="294" t="s">
        <v>81</v>
      </c>
      <c r="D34" s="298" t="str">
        <f t="shared" si="0"/>
        <v>ab</v>
      </c>
      <c r="E34" s="293" t="s">
        <v>35</v>
      </c>
      <c r="F34" s="302"/>
      <c r="G34" s="293" t="s">
        <v>36</v>
      </c>
      <c r="H34" s="302"/>
      <c r="I34" s="304" t="s">
        <v>57</v>
      </c>
      <c r="J34" s="302"/>
      <c r="K34" s="305" t="s">
        <v>6</v>
      </c>
      <c r="L34" s="294">
        <v>4</v>
      </c>
      <c r="N34" s="307"/>
      <c r="O34" s="293" t="s">
        <v>36</v>
      </c>
      <c r="P34" s="307"/>
      <c r="Q34" s="305"/>
      <c r="R34" s="307"/>
      <c r="S34" s="293" t="s">
        <v>36</v>
      </c>
      <c r="T34" s="307"/>
      <c r="U34" s="304" t="s">
        <v>57</v>
      </c>
      <c r="V34" s="302"/>
      <c r="W34" s="305" t="s">
        <v>6</v>
      </c>
      <c r="X34" s="294" t="s">
        <v>0</v>
      </c>
      <c r="Y34" s="305"/>
      <c r="Z34" s="294">
        <v>4</v>
      </c>
      <c r="AB34" s="312"/>
    </row>
    <row r="35" spans="2:28">
      <c r="B35" s="293">
        <v>30</v>
      </c>
      <c r="C35" s="294" t="s">
        <v>82</v>
      </c>
      <c r="D35" s="298" t="str">
        <f t="shared" si="0"/>
        <v>ac</v>
      </c>
      <c r="E35" s="293" t="s">
        <v>35</v>
      </c>
      <c r="F35" s="302"/>
      <c r="G35" s="293" t="s">
        <v>36</v>
      </c>
      <c r="H35" s="302"/>
      <c r="I35" s="304" t="s">
        <v>57</v>
      </c>
      <c r="J35" s="302"/>
      <c r="K35" s="305" t="s">
        <v>6</v>
      </c>
      <c r="L35" s="294">
        <v>5</v>
      </c>
      <c r="N35" s="307"/>
      <c r="O35" s="293" t="s">
        <v>36</v>
      </c>
      <c r="P35" s="307"/>
      <c r="Q35" s="305"/>
      <c r="R35" s="307"/>
      <c r="S35" s="293" t="s">
        <v>36</v>
      </c>
      <c r="T35" s="307"/>
      <c r="U35" s="304" t="s">
        <v>57</v>
      </c>
      <c r="V35" s="302"/>
      <c r="W35" s="305" t="s">
        <v>6</v>
      </c>
      <c r="X35" s="294" t="s">
        <v>0</v>
      </c>
      <c r="Y35" s="305"/>
      <c r="Z35" s="294">
        <v>5</v>
      </c>
      <c r="AB35" s="312"/>
    </row>
    <row r="36" spans="2:28">
      <c r="B36" s="293">
        <v>31</v>
      </c>
      <c r="C36" s="294" t="s">
        <v>83</v>
      </c>
      <c r="D36" s="298" t="str">
        <f t="shared" si="0"/>
        <v>ad</v>
      </c>
      <c r="E36" s="293" t="s">
        <v>35</v>
      </c>
      <c r="F36" s="302"/>
      <c r="G36" s="293" t="s">
        <v>36</v>
      </c>
      <c r="H36" s="302"/>
      <c r="I36" s="304" t="s">
        <v>57</v>
      </c>
      <c r="J36" s="302"/>
      <c r="K36" s="305" t="s">
        <v>6</v>
      </c>
      <c r="L36" s="294">
        <v>6</v>
      </c>
      <c r="N36" s="307"/>
      <c r="O36" s="293" t="s">
        <v>36</v>
      </c>
      <c r="P36" s="307"/>
      <c r="Q36" s="305"/>
      <c r="R36" s="307"/>
      <c r="S36" s="293" t="s">
        <v>36</v>
      </c>
      <c r="T36" s="307"/>
      <c r="U36" s="304" t="s">
        <v>57</v>
      </c>
      <c r="V36" s="302"/>
      <c r="W36" s="305" t="s">
        <v>6</v>
      </c>
      <c r="X36" s="294" t="s">
        <v>0</v>
      </c>
      <c r="Y36" s="305"/>
      <c r="Z36" s="294">
        <v>6</v>
      </c>
      <c r="AB36" s="312"/>
    </row>
    <row r="37" spans="2:28">
      <c r="B37" s="293">
        <v>32</v>
      </c>
      <c r="C37" s="294" t="s">
        <v>85</v>
      </c>
      <c r="D37" s="298" t="str">
        <f t="shared" si="0"/>
        <v>ae</v>
      </c>
      <c r="E37" s="293" t="s">
        <v>35</v>
      </c>
      <c r="F37" s="302"/>
      <c r="G37" s="293" t="s">
        <v>36</v>
      </c>
      <c r="H37" s="302"/>
      <c r="I37" s="304" t="s">
        <v>57</v>
      </c>
      <c r="J37" s="302"/>
      <c r="K37" s="305" t="s">
        <v>6</v>
      </c>
      <c r="L37" s="294">
        <v>7</v>
      </c>
      <c r="N37" s="307"/>
      <c r="O37" s="293" t="s">
        <v>36</v>
      </c>
      <c r="P37" s="307"/>
      <c r="Q37" s="305"/>
      <c r="R37" s="307"/>
      <c r="S37" s="293" t="s">
        <v>36</v>
      </c>
      <c r="T37" s="307"/>
      <c r="U37" s="304" t="s">
        <v>57</v>
      </c>
      <c r="V37" s="302"/>
      <c r="W37" s="305" t="s">
        <v>6</v>
      </c>
      <c r="X37" s="294" t="s">
        <v>0</v>
      </c>
      <c r="Y37" s="305"/>
      <c r="Z37" s="294">
        <v>7</v>
      </c>
      <c r="AB37" s="312"/>
    </row>
    <row r="38" spans="2:28">
      <c r="B38" s="293">
        <v>33</v>
      </c>
      <c r="C38" s="294" t="s">
        <v>87</v>
      </c>
      <c r="D38" s="298" t="str">
        <f t="shared" si="0"/>
        <v>af</v>
      </c>
      <c r="E38" s="293" t="s">
        <v>35</v>
      </c>
      <c r="F38" s="302"/>
      <c r="G38" s="293" t="s">
        <v>36</v>
      </c>
      <c r="H38" s="302"/>
      <c r="I38" s="304" t="s">
        <v>57</v>
      </c>
      <c r="J38" s="302"/>
      <c r="K38" s="305" t="s">
        <v>6</v>
      </c>
      <c r="L38" s="294">
        <v>8</v>
      </c>
      <c r="N38" s="307"/>
      <c r="O38" s="293" t="s">
        <v>36</v>
      </c>
      <c r="P38" s="307"/>
      <c r="Q38" s="305"/>
      <c r="R38" s="307"/>
      <c r="S38" s="293" t="s">
        <v>36</v>
      </c>
      <c r="T38" s="307"/>
      <c r="U38" s="304" t="s">
        <v>57</v>
      </c>
      <c r="V38" s="302"/>
      <c r="W38" s="305" t="s">
        <v>6</v>
      </c>
      <c r="X38" s="294" t="s">
        <v>0</v>
      </c>
      <c r="Y38" s="305"/>
      <c r="Z38" s="294">
        <v>8</v>
      </c>
      <c r="AB38" s="312"/>
    </row>
    <row r="39" spans="2:28">
      <c r="B39" s="293">
        <v>34</v>
      </c>
      <c r="C39" s="295" t="s">
        <v>114</v>
      </c>
      <c r="D39" s="298"/>
      <c r="E39" s="293" t="s">
        <v>35</v>
      </c>
      <c r="F39" s="301"/>
      <c r="G39" s="293" t="s">
        <v>36</v>
      </c>
      <c r="H39" s="301"/>
      <c r="I39" s="304" t="s">
        <v>57</v>
      </c>
      <c r="J39" s="301">
        <v>0</v>
      </c>
      <c r="K39" s="305" t="s">
        <v>6</v>
      </c>
      <c r="L39" s="300" t="str">
        <f>IF(OR(F39="",H39=""),"",(H39+IF(F39&gt;H39,1,0)-F39-J39)*24)</f>
        <v/>
      </c>
      <c r="N39" s="306">
        <f>$N$6</f>
        <v>0.29166666666666669</v>
      </c>
      <c r="O39" s="289" t="s">
        <v>36</v>
      </c>
      <c r="P39" s="306">
        <f>$P$6</f>
        <v>0.83333333333333337</v>
      </c>
      <c r="R39" s="308" t="str">
        <f t="shared" ref="R39:R47" si="8">IF(F39="","",IF(F39&lt;N39,N39,IF(F39&gt;=P39,"",F39)))</f>
        <v/>
      </c>
      <c r="S39" s="289" t="s">
        <v>36</v>
      </c>
      <c r="T39" s="308" t="str">
        <f t="shared" ref="T39:T47" si="9">IF(H39="","",IF(H39&gt;F39,IF(H39&lt;P39,H39,P39),P39))</f>
        <v/>
      </c>
      <c r="U39" s="309" t="s">
        <v>57</v>
      </c>
      <c r="V39" s="301">
        <v>0</v>
      </c>
      <c r="W39" s="288" t="s">
        <v>6</v>
      </c>
      <c r="X39" s="300" t="str">
        <f>IF(R39="","",IF((T39+IF(R39&gt;T39,1,0)-R39-V39)*24=0,"",(T39+IF(R39&gt;T39,1,0)-R39-V39)*24))</f>
        <v/>
      </c>
      <c r="Z39" s="300" t="str">
        <f t="shared" ref="Z39:Z47" si="10">IF(X39="",L39,IF(OR(L39-X39=0,L39-X39&lt;0),"-",L39-X39))</f>
        <v/>
      </c>
      <c r="AB39" s="312"/>
    </row>
    <row r="40" spans="2:28">
      <c r="B40" s="293"/>
      <c r="C40" s="296" t="s">
        <v>0</v>
      </c>
      <c r="D40" s="298"/>
      <c r="E40" s="293" t="s">
        <v>35</v>
      </c>
      <c r="F40" s="301"/>
      <c r="G40" s="293" t="s">
        <v>36</v>
      </c>
      <c r="H40" s="301"/>
      <c r="I40" s="304" t="s">
        <v>57</v>
      </c>
      <c r="J40" s="301">
        <v>0</v>
      </c>
      <c r="K40" s="305" t="s">
        <v>6</v>
      </c>
      <c r="L40" s="300" t="str">
        <f>IF(OR(F40="",H40=""),"",(H40+IF(F40&gt;H40,1,0)-F40-J40)*24)</f>
        <v/>
      </c>
      <c r="N40" s="306">
        <f>$N$6</f>
        <v>0.29166666666666669</v>
      </c>
      <c r="O40" s="289" t="s">
        <v>36</v>
      </c>
      <c r="P40" s="306">
        <f>$P$6</f>
        <v>0.83333333333333337</v>
      </c>
      <c r="R40" s="308" t="str">
        <f t="shared" si="8"/>
        <v/>
      </c>
      <c r="S40" s="289" t="s">
        <v>36</v>
      </c>
      <c r="T40" s="308" t="str">
        <f t="shared" si="9"/>
        <v/>
      </c>
      <c r="U40" s="309" t="s">
        <v>57</v>
      </c>
      <c r="V40" s="301">
        <v>0</v>
      </c>
      <c r="W40" s="288" t="s">
        <v>6</v>
      </c>
      <c r="X40" s="300" t="str">
        <f>IF(R40="","",IF((T40+IF(R40&gt;T40,1,0)-R40-V40)*24=0,"",(T40+IF(R40&gt;T40,1,0)-R40-V40)*24))</f>
        <v/>
      </c>
      <c r="Z40" s="300" t="str">
        <f t="shared" si="10"/>
        <v/>
      </c>
      <c r="AB40" s="312"/>
    </row>
    <row r="41" spans="2:28">
      <c r="B41" s="293"/>
      <c r="C41" s="297" t="s">
        <v>0</v>
      </c>
      <c r="D41" s="298" t="str">
        <f>C39</f>
        <v>ag</v>
      </c>
      <c r="E41" s="293" t="s">
        <v>35</v>
      </c>
      <c r="F41" s="301" t="s">
        <v>0</v>
      </c>
      <c r="G41" s="293" t="s">
        <v>36</v>
      </c>
      <c r="H41" s="301" t="s">
        <v>0</v>
      </c>
      <c r="I41" s="304" t="s">
        <v>57</v>
      </c>
      <c r="J41" s="301" t="s">
        <v>0</v>
      </c>
      <c r="K41" s="305" t="s">
        <v>6</v>
      </c>
      <c r="L41" s="300" t="str">
        <f>IF(OR(L39="",L40=""),"",L39+L40)</f>
        <v/>
      </c>
      <c r="N41" s="306" t="s">
        <v>0</v>
      </c>
      <c r="O41" s="289" t="s">
        <v>36</v>
      </c>
      <c r="P41" s="306" t="s">
        <v>0</v>
      </c>
      <c r="R41" s="308" t="str">
        <f t="shared" si="8"/>
        <v/>
      </c>
      <c r="S41" s="289" t="s">
        <v>36</v>
      </c>
      <c r="T41" s="308" t="str">
        <f t="shared" si="9"/>
        <v>-</v>
      </c>
      <c r="U41" s="309" t="s">
        <v>57</v>
      </c>
      <c r="V41" s="301" t="s">
        <v>0</v>
      </c>
      <c r="W41" s="288" t="s">
        <v>6</v>
      </c>
      <c r="X41" s="300" t="str">
        <f>IF(OR(X39="",X40=""),"",X39+X40)</f>
        <v/>
      </c>
      <c r="Z41" s="300" t="str">
        <f t="shared" si="10"/>
        <v/>
      </c>
      <c r="AB41" s="312" t="s">
        <v>165</v>
      </c>
    </row>
    <row r="42" spans="2:28">
      <c r="B42" s="293"/>
      <c r="C42" s="295" t="s">
        <v>159</v>
      </c>
      <c r="D42" s="298"/>
      <c r="E42" s="293" t="s">
        <v>35</v>
      </c>
      <c r="F42" s="301"/>
      <c r="G42" s="293" t="s">
        <v>36</v>
      </c>
      <c r="H42" s="301"/>
      <c r="I42" s="304" t="s">
        <v>57</v>
      </c>
      <c r="J42" s="301">
        <v>0</v>
      </c>
      <c r="K42" s="305" t="s">
        <v>6</v>
      </c>
      <c r="L42" s="300" t="str">
        <f>IF(OR(F42="",H42=""),"",(H42+IF(F42&gt;H42,1,0)-F42-J42)*24)</f>
        <v/>
      </c>
      <c r="N42" s="306">
        <f>$N$6</f>
        <v>0.29166666666666669</v>
      </c>
      <c r="O42" s="289" t="s">
        <v>36</v>
      </c>
      <c r="P42" s="306">
        <f>$P$6</f>
        <v>0.83333333333333337</v>
      </c>
      <c r="R42" s="308" t="str">
        <f t="shared" si="8"/>
        <v/>
      </c>
      <c r="S42" s="289" t="s">
        <v>36</v>
      </c>
      <c r="T42" s="308" t="str">
        <f t="shared" si="9"/>
        <v/>
      </c>
      <c r="U42" s="309" t="s">
        <v>57</v>
      </c>
      <c r="V42" s="301">
        <v>0</v>
      </c>
      <c r="W42" s="288" t="s">
        <v>6</v>
      </c>
      <c r="X42" s="300" t="str">
        <f>IF(R42="","",IF((T42+IF(R42&gt;T42,1,0)-R42-V42)*24=0,"",(T42+IF(R42&gt;T42,1,0)-R42-V42)*24))</f>
        <v/>
      </c>
      <c r="Z42" s="300" t="str">
        <f t="shared" si="10"/>
        <v/>
      </c>
      <c r="AB42" s="312"/>
    </row>
    <row r="43" spans="2:28">
      <c r="B43" s="293">
        <v>35</v>
      </c>
      <c r="C43" s="296" t="s">
        <v>0</v>
      </c>
      <c r="D43" s="298"/>
      <c r="E43" s="293" t="s">
        <v>35</v>
      </c>
      <c r="F43" s="301"/>
      <c r="G43" s="293" t="s">
        <v>36</v>
      </c>
      <c r="H43" s="301"/>
      <c r="I43" s="304" t="s">
        <v>57</v>
      </c>
      <c r="J43" s="301">
        <v>0</v>
      </c>
      <c r="K43" s="305" t="s">
        <v>6</v>
      </c>
      <c r="L43" s="300" t="str">
        <f>IF(OR(F43="",H43=""),"",(H43+IF(F43&gt;H43,1,0)-F43-J43)*24)</f>
        <v/>
      </c>
      <c r="N43" s="306">
        <f>$N$6</f>
        <v>0.29166666666666669</v>
      </c>
      <c r="O43" s="289" t="s">
        <v>36</v>
      </c>
      <c r="P43" s="306">
        <f>$P$6</f>
        <v>0.83333333333333337</v>
      </c>
      <c r="R43" s="308" t="str">
        <f t="shared" si="8"/>
        <v/>
      </c>
      <c r="S43" s="289" t="s">
        <v>36</v>
      </c>
      <c r="T43" s="308" t="str">
        <f t="shared" si="9"/>
        <v/>
      </c>
      <c r="U43" s="309" t="s">
        <v>57</v>
      </c>
      <c r="V43" s="301">
        <v>0</v>
      </c>
      <c r="W43" s="288" t="s">
        <v>6</v>
      </c>
      <c r="X43" s="300" t="str">
        <f>IF(R43="","",IF((T43+IF(R43&gt;T43,1,0)-R43-V43)*24=0,"",(T43+IF(R43&gt;T43,1,0)-R43-V43)*24))</f>
        <v/>
      </c>
      <c r="Z43" s="300" t="str">
        <f t="shared" si="10"/>
        <v/>
      </c>
      <c r="AB43" s="312"/>
    </row>
    <row r="44" spans="2:28">
      <c r="B44" s="293"/>
      <c r="C44" s="297" t="s">
        <v>0</v>
      </c>
      <c r="D44" s="298" t="str">
        <f>C42</f>
        <v>ah</v>
      </c>
      <c r="E44" s="293" t="s">
        <v>35</v>
      </c>
      <c r="F44" s="301" t="s">
        <v>0</v>
      </c>
      <c r="G44" s="293" t="s">
        <v>36</v>
      </c>
      <c r="H44" s="301" t="s">
        <v>0</v>
      </c>
      <c r="I44" s="304" t="s">
        <v>57</v>
      </c>
      <c r="J44" s="301" t="s">
        <v>0</v>
      </c>
      <c r="K44" s="305" t="s">
        <v>6</v>
      </c>
      <c r="L44" s="300" t="str">
        <f>IF(OR(L42="",L43=""),"",L42+L43)</f>
        <v/>
      </c>
      <c r="N44" s="306" t="s">
        <v>0</v>
      </c>
      <c r="O44" s="289" t="s">
        <v>36</v>
      </c>
      <c r="P44" s="306" t="s">
        <v>0</v>
      </c>
      <c r="R44" s="308" t="str">
        <f t="shared" si="8"/>
        <v/>
      </c>
      <c r="S44" s="289" t="s">
        <v>36</v>
      </c>
      <c r="T44" s="308" t="str">
        <f t="shared" si="9"/>
        <v>-</v>
      </c>
      <c r="U44" s="309" t="s">
        <v>57</v>
      </c>
      <c r="V44" s="301" t="s">
        <v>0</v>
      </c>
      <c r="W44" s="288" t="s">
        <v>6</v>
      </c>
      <c r="X44" s="300" t="str">
        <f>IF(OR(X42="",X43=""),"",X42+X43)</f>
        <v/>
      </c>
      <c r="Z44" s="300" t="str">
        <f t="shared" si="10"/>
        <v/>
      </c>
      <c r="AB44" s="312" t="s">
        <v>167</v>
      </c>
    </row>
    <row r="45" spans="2:28">
      <c r="B45" s="293"/>
      <c r="C45" s="295" t="s">
        <v>160</v>
      </c>
      <c r="D45" s="298"/>
      <c r="E45" s="293" t="s">
        <v>35</v>
      </c>
      <c r="F45" s="301"/>
      <c r="G45" s="293" t="s">
        <v>36</v>
      </c>
      <c r="H45" s="301"/>
      <c r="I45" s="304" t="s">
        <v>57</v>
      </c>
      <c r="J45" s="301">
        <v>0</v>
      </c>
      <c r="K45" s="305" t="s">
        <v>6</v>
      </c>
      <c r="L45" s="300" t="str">
        <f>IF(OR(F45="",H45=""),"",(H45+IF(F45&gt;H45,1,0)-F45-J45)*24)</f>
        <v/>
      </c>
      <c r="N45" s="306">
        <f>$N$6</f>
        <v>0.29166666666666669</v>
      </c>
      <c r="O45" s="289" t="s">
        <v>36</v>
      </c>
      <c r="P45" s="306">
        <f>$P$6</f>
        <v>0.83333333333333337</v>
      </c>
      <c r="R45" s="308" t="str">
        <f t="shared" si="8"/>
        <v/>
      </c>
      <c r="S45" s="289" t="s">
        <v>36</v>
      </c>
      <c r="T45" s="308" t="str">
        <f t="shared" si="9"/>
        <v/>
      </c>
      <c r="U45" s="309" t="s">
        <v>57</v>
      </c>
      <c r="V45" s="301">
        <v>0</v>
      </c>
      <c r="W45" s="288" t="s">
        <v>6</v>
      </c>
      <c r="X45" s="300" t="str">
        <f>IF(R45="","",IF((T45+IF(R45&gt;T45,1,0)-R45-V45)*24=0,"",(T45+IF(R45&gt;T45,1,0)-R45-V45)*24))</f>
        <v/>
      </c>
      <c r="Z45" s="300" t="str">
        <f t="shared" si="10"/>
        <v/>
      </c>
      <c r="AB45" s="312"/>
    </row>
    <row r="46" spans="2:28">
      <c r="B46" s="293">
        <v>36</v>
      </c>
      <c r="C46" s="296" t="s">
        <v>0</v>
      </c>
      <c r="D46" s="298"/>
      <c r="E46" s="293" t="s">
        <v>35</v>
      </c>
      <c r="F46" s="301"/>
      <c r="G46" s="293" t="s">
        <v>36</v>
      </c>
      <c r="H46" s="301"/>
      <c r="I46" s="304" t="s">
        <v>57</v>
      </c>
      <c r="J46" s="301">
        <v>0</v>
      </c>
      <c r="K46" s="305" t="s">
        <v>6</v>
      </c>
      <c r="L46" s="300" t="str">
        <f>IF(OR(F46="",H46=""),"",(H46+IF(F46&gt;H46,1,0)-F46-J46)*24)</f>
        <v/>
      </c>
      <c r="N46" s="306">
        <f>$N$6</f>
        <v>0.29166666666666669</v>
      </c>
      <c r="O46" s="289" t="s">
        <v>36</v>
      </c>
      <c r="P46" s="306">
        <f>$P$6</f>
        <v>0.83333333333333337</v>
      </c>
      <c r="R46" s="308" t="str">
        <f t="shared" si="8"/>
        <v/>
      </c>
      <c r="S46" s="289" t="s">
        <v>36</v>
      </c>
      <c r="T46" s="308" t="str">
        <f t="shared" si="9"/>
        <v/>
      </c>
      <c r="U46" s="309" t="s">
        <v>57</v>
      </c>
      <c r="V46" s="301">
        <v>0</v>
      </c>
      <c r="W46" s="288" t="s">
        <v>6</v>
      </c>
      <c r="X46" s="300" t="str">
        <f>IF(R46="","",IF((T46+IF(R46&gt;T46,1,0)-R46-V46)*24=0,"",(T46+IF(R46&gt;T46,1,0)-R46-V46)*24))</f>
        <v/>
      </c>
      <c r="Z46" s="300" t="str">
        <f t="shared" si="10"/>
        <v/>
      </c>
      <c r="AB46" s="312"/>
    </row>
    <row r="47" spans="2:28">
      <c r="B47" s="293"/>
      <c r="C47" s="297" t="s">
        <v>0</v>
      </c>
      <c r="D47" s="298" t="str">
        <f>C45</f>
        <v>ai</v>
      </c>
      <c r="E47" s="293" t="s">
        <v>35</v>
      </c>
      <c r="F47" s="301" t="s">
        <v>0</v>
      </c>
      <c r="G47" s="293" t="s">
        <v>36</v>
      </c>
      <c r="H47" s="301" t="s">
        <v>0</v>
      </c>
      <c r="I47" s="304" t="s">
        <v>57</v>
      </c>
      <c r="J47" s="301" t="s">
        <v>0</v>
      </c>
      <c r="K47" s="305" t="s">
        <v>6</v>
      </c>
      <c r="L47" s="300" t="str">
        <f>IF(OR(L45="",L46=""),"",L45+L46)</f>
        <v/>
      </c>
      <c r="N47" s="306" t="s">
        <v>0</v>
      </c>
      <c r="O47" s="289" t="s">
        <v>36</v>
      </c>
      <c r="P47" s="306" t="s">
        <v>0</v>
      </c>
      <c r="R47" s="308" t="str">
        <f t="shared" si="8"/>
        <v/>
      </c>
      <c r="S47" s="289" t="s">
        <v>36</v>
      </c>
      <c r="T47" s="308" t="str">
        <f t="shared" si="9"/>
        <v>-</v>
      </c>
      <c r="U47" s="309" t="s">
        <v>57</v>
      </c>
      <c r="V47" s="301" t="s">
        <v>0</v>
      </c>
      <c r="W47" s="288" t="s">
        <v>6</v>
      </c>
      <c r="X47" s="300" t="str">
        <f>IF(OR(X45="",X46=""),"",X45+X46)</f>
        <v/>
      </c>
      <c r="Z47" s="300" t="str">
        <f t="shared" si="10"/>
        <v/>
      </c>
      <c r="AB47" s="312" t="s">
        <v>167</v>
      </c>
    </row>
    <row r="49" spans="3:4">
      <c r="C49" s="291" t="s">
        <v>169</v>
      </c>
      <c r="D49" s="291"/>
    </row>
    <row r="50" spans="3:4">
      <c r="C50" s="291" t="s">
        <v>171</v>
      </c>
      <c r="D50" s="291"/>
    </row>
    <row r="51" spans="3:4">
      <c r="C51" s="291" t="s">
        <v>166</v>
      </c>
      <c r="D51" s="291"/>
    </row>
    <row r="52" spans="3:4">
      <c r="C52" s="291" t="s">
        <v>168</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75"/>
  <cols>
    <col min="1" max="1" width="1.3984375" style="316" customWidth="1"/>
    <col min="2" max="3" width="9" style="316"/>
    <col min="4" max="4" width="40.59765625" style="316" customWidth="1"/>
    <col min="5" max="16384" width="9" style="316"/>
  </cols>
  <sheetData>
    <row r="1" spans="2:11">
      <c r="B1" s="316" t="s">
        <v>118</v>
      </c>
      <c r="D1" s="323"/>
      <c r="E1" s="323"/>
      <c r="F1" s="323"/>
    </row>
    <row r="2" spans="2:11" s="317" customFormat="1" ht="20.25" customHeight="1">
      <c r="B2" s="319" t="s">
        <v>185</v>
      </c>
      <c r="C2" s="319"/>
      <c r="D2" s="323"/>
      <c r="E2" s="323"/>
      <c r="F2" s="323"/>
    </row>
    <row r="3" spans="2:11" s="317" customFormat="1" ht="20.25" customHeight="1">
      <c r="B3" s="319"/>
      <c r="C3" s="319"/>
      <c r="D3" s="323"/>
      <c r="E3" s="323"/>
      <c r="F3" s="323"/>
    </row>
    <row r="4" spans="2:11" s="318" customFormat="1" ht="20.25" customHeight="1">
      <c r="B4" s="320"/>
      <c r="C4" s="323" t="s">
        <v>84</v>
      </c>
      <c r="D4" s="323"/>
      <c r="F4" s="332" t="s">
        <v>156</v>
      </c>
      <c r="G4" s="332"/>
      <c r="H4" s="332"/>
      <c r="I4" s="332"/>
      <c r="J4" s="332"/>
      <c r="K4" s="332"/>
    </row>
    <row r="5" spans="2:11" s="318" customFormat="1" ht="20.25" customHeight="1">
      <c r="B5" s="321"/>
      <c r="C5" s="323" t="s">
        <v>126</v>
      </c>
      <c r="D5" s="323"/>
      <c r="F5" s="332"/>
      <c r="G5" s="332"/>
      <c r="H5" s="332"/>
      <c r="I5" s="332"/>
      <c r="J5" s="332"/>
      <c r="K5" s="332"/>
    </row>
    <row r="6" spans="2:11" s="317" customFormat="1" ht="20.25" customHeight="1">
      <c r="B6" s="322" t="s">
        <v>151</v>
      </c>
      <c r="C6" s="323"/>
      <c r="D6" s="323"/>
      <c r="E6" s="326"/>
      <c r="F6" s="329"/>
    </row>
    <row r="7" spans="2:11" s="317" customFormat="1" ht="20.25" customHeight="1">
      <c r="B7" s="319"/>
      <c r="C7" s="319"/>
      <c r="D7" s="323"/>
      <c r="E7" s="326"/>
      <c r="F7" s="329"/>
    </row>
    <row r="8" spans="2:11" s="317" customFormat="1" ht="20.25" customHeight="1">
      <c r="B8" s="323" t="s">
        <v>119</v>
      </c>
      <c r="C8" s="319"/>
      <c r="D8" s="323"/>
      <c r="E8" s="326"/>
      <c r="F8" s="329"/>
    </row>
    <row r="9" spans="2:11" s="317" customFormat="1" ht="20.25" customHeight="1">
      <c r="B9" s="319"/>
      <c r="C9" s="319"/>
      <c r="D9" s="323"/>
      <c r="E9" s="323"/>
      <c r="F9" s="323"/>
    </row>
    <row r="10" spans="2:11" s="317" customFormat="1" ht="20.25" customHeight="1">
      <c r="B10" s="323" t="s">
        <v>5</v>
      </c>
      <c r="C10" s="319"/>
      <c r="D10" s="323"/>
      <c r="E10" s="323"/>
      <c r="F10" s="323"/>
    </row>
    <row r="11" spans="2:11" s="317" customFormat="1" ht="20.25" customHeight="1">
      <c r="B11" s="323"/>
      <c r="C11" s="319"/>
      <c r="D11" s="323"/>
      <c r="E11" s="323"/>
      <c r="F11" s="323"/>
    </row>
    <row r="12" spans="2:11" s="317" customFormat="1" ht="20.25" customHeight="1">
      <c r="B12" s="323" t="s">
        <v>170</v>
      </c>
      <c r="C12" s="319"/>
      <c r="D12" s="323"/>
    </row>
    <row r="13" spans="2:11" s="317" customFormat="1" ht="20.25" customHeight="1">
      <c r="B13" s="323"/>
      <c r="C13" s="319"/>
      <c r="D13" s="323"/>
    </row>
    <row r="14" spans="2:11" s="317" customFormat="1" ht="20.25" customHeight="1">
      <c r="B14" s="323" t="s">
        <v>175</v>
      </c>
      <c r="C14" s="319"/>
      <c r="D14" s="323"/>
    </row>
    <row r="15" spans="2:11" s="317" customFormat="1" ht="20.25" customHeight="1">
      <c r="B15" s="323"/>
      <c r="C15" s="319"/>
      <c r="D15" s="323"/>
    </row>
    <row r="16" spans="2:11" s="317" customFormat="1" ht="20.25" customHeight="1">
      <c r="B16" s="323" t="s">
        <v>204</v>
      </c>
      <c r="C16" s="319"/>
      <c r="D16" s="323"/>
    </row>
    <row r="17" spans="2:4" s="317" customFormat="1" ht="20.25" customHeight="1">
      <c r="B17" s="323" t="s">
        <v>52</v>
      </c>
      <c r="C17" s="319"/>
      <c r="D17" s="323"/>
    </row>
    <row r="18" spans="2:4" s="317" customFormat="1" ht="20.25" customHeight="1">
      <c r="B18" s="323" t="s">
        <v>203</v>
      </c>
      <c r="C18" s="319"/>
      <c r="D18" s="323"/>
    </row>
    <row r="19" spans="2:4" s="317" customFormat="1" ht="20.25" customHeight="1">
      <c r="B19" s="323"/>
      <c r="C19" s="319"/>
      <c r="D19" s="323"/>
    </row>
    <row r="20" spans="2:4" s="317" customFormat="1" ht="20.25" customHeight="1">
      <c r="B20" s="323" t="s">
        <v>129</v>
      </c>
      <c r="C20" s="319"/>
      <c r="D20" s="323"/>
    </row>
    <row r="21" spans="2:4" s="317" customFormat="1" ht="20.25" customHeight="1">
      <c r="B21" s="323" t="s">
        <v>188</v>
      </c>
      <c r="C21" s="319"/>
      <c r="D21" s="323"/>
    </row>
    <row r="22" spans="2:4" s="317" customFormat="1" ht="20.25" customHeight="1">
      <c r="B22" s="323"/>
      <c r="C22" s="319"/>
      <c r="D22" s="323"/>
    </row>
    <row r="23" spans="2:4" s="317" customFormat="1" ht="20.25" customHeight="1">
      <c r="B23" s="323" t="s">
        <v>205</v>
      </c>
      <c r="C23" s="319"/>
      <c r="D23" s="323"/>
    </row>
    <row r="24" spans="2:4" s="317" customFormat="1" ht="20.25" customHeight="1">
      <c r="B24" s="323"/>
      <c r="C24" s="319"/>
      <c r="D24" s="323"/>
    </row>
    <row r="25" spans="2:4" s="317" customFormat="1" ht="17.25" customHeight="1">
      <c r="B25" s="323" t="s">
        <v>206</v>
      </c>
      <c r="C25" s="323"/>
      <c r="D25" s="323"/>
    </row>
    <row r="26" spans="2:4" s="317" customFormat="1" ht="17.25" customHeight="1">
      <c r="B26" s="323" t="s">
        <v>120</v>
      </c>
      <c r="C26" s="323"/>
      <c r="D26" s="323"/>
    </row>
    <row r="27" spans="2:4" s="317" customFormat="1" ht="17.25" customHeight="1">
      <c r="B27" s="323"/>
      <c r="C27" s="323"/>
      <c r="D27" s="323"/>
    </row>
    <row r="28" spans="2:4" s="317" customFormat="1" ht="17.25" customHeight="1">
      <c r="B28" s="323"/>
      <c r="C28" s="325" t="s">
        <v>41</v>
      </c>
      <c r="D28" s="325" t="s">
        <v>9</v>
      </c>
    </row>
    <row r="29" spans="2:4" s="317" customFormat="1" ht="17.25" customHeight="1">
      <c r="B29" s="323"/>
      <c r="C29" s="325">
        <v>1</v>
      </c>
      <c r="D29" s="328" t="s">
        <v>90</v>
      </c>
    </row>
    <row r="30" spans="2:4" s="317" customFormat="1" ht="17.25" customHeight="1">
      <c r="B30" s="323"/>
      <c r="C30" s="325">
        <v>2</v>
      </c>
      <c r="D30" s="328" t="s">
        <v>98</v>
      </c>
    </row>
    <row r="31" spans="2:4" s="317" customFormat="1" ht="17.25" customHeight="1">
      <c r="B31" s="323"/>
      <c r="C31" s="325">
        <v>3</v>
      </c>
      <c r="D31" s="328" t="s">
        <v>96</v>
      </c>
    </row>
    <row r="32" spans="2:4" s="317" customFormat="1" ht="17.25" customHeight="1">
      <c r="B32" s="323"/>
      <c r="C32" s="326"/>
      <c r="D32" s="329"/>
    </row>
    <row r="33" spans="2:51" s="317" customFormat="1" ht="17.25" customHeight="1">
      <c r="B33" s="323" t="s">
        <v>207</v>
      </c>
      <c r="C33" s="323"/>
      <c r="D33" s="323"/>
      <c r="E33" s="318"/>
      <c r="F33" s="318"/>
    </row>
    <row r="34" spans="2:51" s="317" customFormat="1" ht="17.25" customHeight="1">
      <c r="B34" s="323" t="s">
        <v>121</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15</v>
      </c>
      <c r="D36" s="325" t="s">
        <v>13</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16</v>
      </c>
      <c r="D37" s="328" t="s">
        <v>122</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2</v>
      </c>
      <c r="D38" s="328" t="s">
        <v>123</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19</v>
      </c>
      <c r="D39" s="328" t="s">
        <v>125</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20</v>
      </c>
      <c r="D40" s="328" t="s">
        <v>152</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27</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127</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153</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208</v>
      </c>
      <c r="C46" s="323"/>
      <c r="D46" s="323"/>
    </row>
    <row r="47" spans="2:51" s="317" customFormat="1" ht="17.25" customHeight="1">
      <c r="B47" s="323" t="s">
        <v>128</v>
      </c>
      <c r="C47" s="323"/>
      <c r="D47" s="323"/>
    </row>
    <row r="48" spans="2:51" s="317" customFormat="1" ht="17.25" customHeight="1">
      <c r="B48" s="324" t="s">
        <v>133</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209</v>
      </c>
      <c r="C50" s="323"/>
    </row>
    <row r="51" spans="2:50" s="317" customFormat="1" ht="17.25" customHeight="1">
      <c r="B51" s="323"/>
      <c r="C51" s="323"/>
    </row>
    <row r="52" spans="2:50" s="317" customFormat="1" ht="17.25" customHeight="1">
      <c r="B52" s="323" t="s">
        <v>180</v>
      </c>
      <c r="C52" s="323"/>
    </row>
    <row r="53" spans="2:50" s="317" customFormat="1" ht="17.25" customHeight="1">
      <c r="B53" s="323" t="s">
        <v>177</v>
      </c>
      <c r="C53" s="323"/>
    </row>
    <row r="54" spans="2:50" s="317" customFormat="1" ht="17.25" customHeight="1">
      <c r="B54" s="323"/>
      <c r="C54" s="323"/>
    </row>
    <row r="55" spans="2:50" s="317" customFormat="1" ht="17.25" customHeight="1">
      <c r="B55" s="323" t="s">
        <v>132</v>
      </c>
      <c r="C55" s="323"/>
    </row>
    <row r="56" spans="2:50" s="317" customFormat="1" ht="17.25" customHeight="1">
      <c r="B56" s="323" t="s">
        <v>130</v>
      </c>
      <c r="C56" s="323"/>
    </row>
    <row r="57" spans="2:50" s="317" customFormat="1" ht="17.25" customHeight="1">
      <c r="B57" s="323"/>
      <c r="C57" s="323"/>
    </row>
    <row r="58" spans="2:50" s="317" customFormat="1" ht="17.25" customHeight="1">
      <c r="B58" s="323" t="s">
        <v>117</v>
      </c>
      <c r="C58" s="323"/>
      <c r="D58" s="323"/>
    </row>
    <row r="59" spans="2:50" s="317" customFormat="1" ht="17.25" customHeight="1">
      <c r="B59" s="323"/>
      <c r="C59" s="323"/>
      <c r="D59" s="323"/>
    </row>
    <row r="60" spans="2:50" s="317" customFormat="1" ht="17.25" customHeight="1">
      <c r="B60" s="318" t="s">
        <v>210</v>
      </c>
      <c r="C60" s="318"/>
      <c r="D60" s="323"/>
    </row>
    <row r="61" spans="2:50" s="317" customFormat="1" ht="17.25" customHeight="1">
      <c r="B61" s="318" t="s">
        <v>131</v>
      </c>
      <c r="C61" s="318"/>
      <c r="D61" s="323"/>
    </row>
    <row r="62" spans="2:50" s="317" customFormat="1" ht="17.25" customHeight="1">
      <c r="B62" s="318" t="s">
        <v>178</v>
      </c>
    </row>
    <row r="63" spans="2:50" s="317" customFormat="1" ht="17.25" customHeight="1">
      <c r="B63" s="318"/>
    </row>
    <row r="64" spans="2:50" s="317" customFormat="1" ht="17.25" customHeight="1">
      <c r="B64" s="317" t="s">
        <v>211</v>
      </c>
      <c r="E64" s="331"/>
      <c r="F64" s="331"/>
      <c r="G64" s="331"/>
      <c r="H64" s="331"/>
      <c r="I64" s="331"/>
      <c r="J64" s="331"/>
      <c r="K64" s="331"/>
      <c r="L64" s="335"/>
      <c r="M64" s="318" t="s">
        <v>134</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212</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213</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104</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5.5"/>
  <cols>
    <col min="1" max="1" width="1.8984375" style="303" customWidth="1"/>
    <col min="2" max="2" width="11.5" style="303" customWidth="1"/>
    <col min="3" max="12" width="40.59765625" style="303" customWidth="1"/>
    <col min="13" max="16384" width="9" style="303"/>
  </cols>
  <sheetData>
    <row r="1" spans="2:12">
      <c r="B1" s="342" t="s">
        <v>110</v>
      </c>
      <c r="C1" s="342"/>
      <c r="D1" s="342"/>
    </row>
    <row r="2" spans="2:12">
      <c r="B2" s="342"/>
      <c r="C2" s="342"/>
      <c r="D2" s="342"/>
    </row>
    <row r="3" spans="2:12">
      <c r="B3" s="343" t="s">
        <v>41</v>
      </c>
      <c r="C3" s="343" t="s">
        <v>112</v>
      </c>
      <c r="D3" s="342"/>
    </row>
    <row r="4" spans="2:12">
      <c r="B4" s="344">
        <v>1</v>
      </c>
      <c r="C4" s="349" t="s">
        <v>179</v>
      </c>
      <c r="D4" s="342"/>
    </row>
    <row r="5" spans="2:12">
      <c r="B5" s="344">
        <v>2</v>
      </c>
      <c r="C5" s="349" t="s">
        <v>18</v>
      </c>
    </row>
    <row r="6" spans="2:12">
      <c r="B6" s="344">
        <v>3</v>
      </c>
      <c r="C6" s="349" t="s">
        <v>181</v>
      </c>
      <c r="D6" s="342"/>
    </row>
    <row r="7" spans="2:12">
      <c r="B7" s="344">
        <v>4</v>
      </c>
      <c r="C7" s="349" t="s">
        <v>182</v>
      </c>
      <c r="D7" s="342"/>
    </row>
    <row r="8" spans="2:12">
      <c r="B8" s="344">
        <v>5</v>
      </c>
      <c r="C8" s="349" t="s">
        <v>47</v>
      </c>
      <c r="D8" s="342"/>
    </row>
    <row r="9" spans="2:12">
      <c r="B9" s="344">
        <v>6</v>
      </c>
      <c r="C9" s="349" t="s">
        <v>95</v>
      </c>
      <c r="D9" s="342"/>
    </row>
    <row r="10" spans="2:12">
      <c r="B10" s="344">
        <v>7</v>
      </c>
      <c r="C10" s="349" t="s">
        <v>95</v>
      </c>
      <c r="D10" s="342"/>
    </row>
    <row r="12" spans="2:12">
      <c r="B12" s="342" t="s">
        <v>70</v>
      </c>
    </row>
    <row r="13" spans="2:12" ht="26.25"/>
    <row r="14" spans="2:12" ht="26.25">
      <c r="B14" s="345" t="s">
        <v>9</v>
      </c>
      <c r="C14" s="350" t="s">
        <v>90</v>
      </c>
      <c r="D14" s="354" t="s">
        <v>98</v>
      </c>
      <c r="E14" s="354" t="s">
        <v>96</v>
      </c>
      <c r="F14" s="354" t="s">
        <v>95</v>
      </c>
      <c r="G14" s="354" t="s">
        <v>95</v>
      </c>
      <c r="H14" s="354" t="s">
        <v>95</v>
      </c>
      <c r="I14" s="354" t="s">
        <v>95</v>
      </c>
      <c r="J14" s="354" t="s">
        <v>95</v>
      </c>
      <c r="K14" s="354" t="s">
        <v>95</v>
      </c>
      <c r="L14" s="358" t="s">
        <v>95</v>
      </c>
    </row>
    <row r="15" spans="2:12">
      <c r="B15" s="346" t="s">
        <v>97</v>
      </c>
      <c r="C15" s="351" t="s">
        <v>92</v>
      </c>
      <c r="D15" s="355" t="s">
        <v>93</v>
      </c>
      <c r="E15" s="355" t="s">
        <v>91</v>
      </c>
      <c r="F15" s="356" t="s">
        <v>95</v>
      </c>
      <c r="G15" s="356" t="s">
        <v>95</v>
      </c>
      <c r="H15" s="356" t="s">
        <v>95</v>
      </c>
      <c r="I15" s="356" t="s">
        <v>95</v>
      </c>
      <c r="J15" s="356" t="s">
        <v>95</v>
      </c>
      <c r="K15" s="356" t="s">
        <v>95</v>
      </c>
      <c r="L15" s="359" t="s">
        <v>95</v>
      </c>
    </row>
    <row r="16" spans="2:12">
      <c r="B16" s="347"/>
      <c r="C16" s="352" t="s">
        <v>95</v>
      </c>
      <c r="D16" s="356" t="s">
        <v>94</v>
      </c>
      <c r="E16" s="356" t="s">
        <v>183</v>
      </c>
      <c r="F16" s="356" t="s">
        <v>95</v>
      </c>
      <c r="G16" s="356" t="s">
        <v>95</v>
      </c>
      <c r="H16" s="356" t="s">
        <v>95</v>
      </c>
      <c r="I16" s="356" t="s">
        <v>95</v>
      </c>
      <c r="J16" s="356" t="s">
        <v>95</v>
      </c>
      <c r="K16" s="356" t="s">
        <v>95</v>
      </c>
      <c r="L16" s="359" t="s">
        <v>95</v>
      </c>
    </row>
    <row r="17" spans="2:12">
      <c r="B17" s="347"/>
      <c r="C17" s="352" t="s">
        <v>95</v>
      </c>
      <c r="D17" s="356" t="s">
        <v>14</v>
      </c>
      <c r="E17" s="356" t="s">
        <v>143</v>
      </c>
      <c r="F17" s="356" t="s">
        <v>95</v>
      </c>
      <c r="G17" s="356" t="s">
        <v>95</v>
      </c>
      <c r="H17" s="356" t="s">
        <v>95</v>
      </c>
      <c r="I17" s="356" t="s">
        <v>95</v>
      </c>
      <c r="J17" s="356" t="s">
        <v>95</v>
      </c>
      <c r="K17" s="356" t="s">
        <v>95</v>
      </c>
      <c r="L17" s="359" t="s">
        <v>95</v>
      </c>
    </row>
    <row r="18" spans="2:12">
      <c r="B18" s="347"/>
      <c r="C18" s="352" t="s">
        <v>95</v>
      </c>
      <c r="D18" s="356" t="s">
        <v>95</v>
      </c>
      <c r="E18" s="356" t="s">
        <v>95</v>
      </c>
      <c r="F18" s="356" t="s">
        <v>95</v>
      </c>
      <c r="G18" s="356" t="s">
        <v>95</v>
      </c>
      <c r="H18" s="356" t="s">
        <v>95</v>
      </c>
      <c r="I18" s="356" t="s">
        <v>95</v>
      </c>
      <c r="J18" s="356" t="s">
        <v>95</v>
      </c>
      <c r="K18" s="356" t="s">
        <v>95</v>
      </c>
      <c r="L18" s="359" t="s">
        <v>95</v>
      </c>
    </row>
    <row r="19" spans="2:12">
      <c r="B19" s="347"/>
      <c r="C19" s="352" t="s">
        <v>95</v>
      </c>
      <c r="D19" s="356" t="s">
        <v>95</v>
      </c>
      <c r="E19" s="356" t="s">
        <v>95</v>
      </c>
      <c r="F19" s="356" t="s">
        <v>95</v>
      </c>
      <c r="G19" s="356" t="s">
        <v>95</v>
      </c>
      <c r="H19" s="356" t="s">
        <v>95</v>
      </c>
      <c r="I19" s="356" t="s">
        <v>95</v>
      </c>
      <c r="J19" s="356" t="s">
        <v>95</v>
      </c>
      <c r="K19" s="356" t="s">
        <v>95</v>
      </c>
      <c r="L19" s="359" t="s">
        <v>95</v>
      </c>
    </row>
    <row r="20" spans="2:12">
      <c r="B20" s="347"/>
      <c r="C20" s="352" t="s">
        <v>95</v>
      </c>
      <c r="D20" s="356" t="s">
        <v>95</v>
      </c>
      <c r="E20" s="356" t="s">
        <v>95</v>
      </c>
      <c r="F20" s="356" t="s">
        <v>95</v>
      </c>
      <c r="G20" s="356" t="s">
        <v>95</v>
      </c>
      <c r="H20" s="356" t="s">
        <v>95</v>
      </c>
      <c r="I20" s="356" t="s">
        <v>95</v>
      </c>
      <c r="J20" s="356" t="s">
        <v>95</v>
      </c>
      <c r="K20" s="356" t="s">
        <v>95</v>
      </c>
      <c r="L20" s="359" t="s">
        <v>95</v>
      </c>
    </row>
    <row r="21" spans="2:12">
      <c r="B21" s="347"/>
      <c r="C21" s="352" t="s">
        <v>95</v>
      </c>
      <c r="D21" s="356" t="s">
        <v>95</v>
      </c>
      <c r="E21" s="356" t="s">
        <v>95</v>
      </c>
      <c r="F21" s="356" t="s">
        <v>95</v>
      </c>
      <c r="G21" s="356" t="s">
        <v>95</v>
      </c>
      <c r="H21" s="356" t="s">
        <v>95</v>
      </c>
      <c r="I21" s="356" t="s">
        <v>95</v>
      </c>
      <c r="J21" s="356" t="s">
        <v>95</v>
      </c>
      <c r="K21" s="356" t="s">
        <v>95</v>
      </c>
      <c r="L21" s="359" t="s">
        <v>95</v>
      </c>
    </row>
    <row r="22" spans="2:12">
      <c r="B22" s="347"/>
      <c r="C22" s="352" t="s">
        <v>95</v>
      </c>
      <c r="D22" s="356" t="s">
        <v>95</v>
      </c>
      <c r="E22" s="356" t="s">
        <v>95</v>
      </c>
      <c r="F22" s="356" t="s">
        <v>95</v>
      </c>
      <c r="G22" s="356" t="s">
        <v>95</v>
      </c>
      <c r="H22" s="356" t="s">
        <v>95</v>
      </c>
      <c r="I22" s="356" t="s">
        <v>95</v>
      </c>
      <c r="J22" s="356" t="s">
        <v>95</v>
      </c>
      <c r="K22" s="356" t="s">
        <v>95</v>
      </c>
      <c r="L22" s="359" t="s">
        <v>95</v>
      </c>
    </row>
    <row r="23" spans="2:12" ht="26.25">
      <c r="B23" s="348"/>
      <c r="C23" s="353" t="s">
        <v>95</v>
      </c>
      <c r="D23" s="357" t="s">
        <v>95</v>
      </c>
      <c r="E23" s="357" t="s">
        <v>95</v>
      </c>
      <c r="F23" s="357" t="s">
        <v>95</v>
      </c>
      <c r="G23" s="357" t="s">
        <v>95</v>
      </c>
      <c r="H23" s="357" t="s">
        <v>95</v>
      </c>
      <c r="I23" s="357" t="s">
        <v>95</v>
      </c>
      <c r="J23" s="357" t="s">
        <v>95</v>
      </c>
      <c r="K23" s="357" t="s">
        <v>95</v>
      </c>
      <c r="L23" s="360" t="s">
        <v>95</v>
      </c>
    </row>
    <row r="25" spans="2:12">
      <c r="C25" s="303" t="s">
        <v>149</v>
      </c>
    </row>
    <row r="26" spans="2:12">
      <c r="C26" s="303" t="s">
        <v>99</v>
      </c>
    </row>
    <row r="27" spans="2:12">
      <c r="C27" s="303" t="s">
        <v>115</v>
      </c>
    </row>
    <row r="28" spans="2:12">
      <c r="C28" s="303" t="s">
        <v>100</v>
      </c>
    </row>
    <row r="29" spans="2:12">
      <c r="C29" s="303" t="s">
        <v>113</v>
      </c>
    </row>
    <row r="30" spans="2:12">
      <c r="C30" s="303" t="s">
        <v>184</v>
      </c>
    </row>
    <row r="32" spans="2:12">
      <c r="C32" s="303" t="s">
        <v>102</v>
      </c>
    </row>
    <row r="33" spans="3:3">
      <c r="C33" s="303" t="s">
        <v>103</v>
      </c>
    </row>
    <row r="35" spans="3:3">
      <c r="C35" s="303" t="s">
        <v>157</v>
      </c>
    </row>
    <row r="36" spans="3:3">
      <c r="C36" s="303" t="s">
        <v>74</v>
      </c>
    </row>
    <row r="37" spans="3:3">
      <c r="C37" s="303" t="s">
        <v>105</v>
      </c>
    </row>
    <row r="38" spans="3:3">
      <c r="C38" s="303" t="s">
        <v>106</v>
      </c>
    </row>
    <row r="39" spans="3:3">
      <c r="C39" s="303" t="s">
        <v>108</v>
      </c>
    </row>
    <row r="40" spans="3:3">
      <c r="C40" s="303" t="s">
        <v>109</v>
      </c>
    </row>
  </sheetData>
  <mergeCells count="1">
    <mergeCell ref="B15:B23"/>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門脇　修</cp:lastModifiedBy>
  <cp:lastPrinted>2021-02-24T10:20:04Z</cp:lastPrinted>
  <dcterms:created xsi:type="dcterms:W3CDTF">2020-01-28T01:12:50Z</dcterms:created>
  <dcterms:modified xsi:type="dcterms:W3CDTF">2025-11-04T02:04:49Z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2025-11-04T02:04:49Z</vt:filetime>
  </property>
</Properties>
</file>