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介護保険課\●【事業所指定】\R7年度\A02～04監査指導関係\R7自己点検シート（修正作業中）\勤務形態一覧\"/>
    </mc:Choice>
  </mc:AlternateContent>
  <bookViews>
    <workbookView xWindow="0" yWindow="0" windowWidth="20490" windowHeight="8115"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324" i="12" l="1"/>
  <c r="AX323" i="12"/>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T20" i="12"/>
  <c r="T21" i="12" s="1"/>
  <c r="AW19" i="12"/>
  <c r="AW20" i="12" s="1"/>
  <c r="AW21" i="12" s="1"/>
  <c r="AV19" i="12"/>
  <c r="AV20" i="12" s="1"/>
  <c r="AV21" i="12" s="1"/>
  <c r="AU19" i="12"/>
  <c r="AU20" i="12" s="1"/>
  <c r="AU21" i="12" s="1"/>
  <c r="BC14" i="12"/>
  <c r="AC2" i="12"/>
  <c r="AG20" i="12" s="1"/>
  <c r="AG21" i="12" s="1"/>
  <c r="AW324" i="12" l="1"/>
  <c r="AS324" i="12"/>
  <c r="AO324" i="12"/>
  <c r="AK324" i="12"/>
  <c r="AG324" i="12"/>
  <c r="AC324" i="12"/>
  <c r="Y324" i="12"/>
  <c r="U324" i="12"/>
  <c r="AV323" i="12"/>
  <c r="AR323" i="12"/>
  <c r="AN323" i="12"/>
  <c r="AJ323" i="12"/>
  <c r="AF323" i="12"/>
  <c r="AB323" i="12"/>
  <c r="X323" i="12"/>
  <c r="T323" i="12"/>
  <c r="AT331" i="12"/>
  <c r="AP331" i="12"/>
  <c r="AL331" i="12"/>
  <c r="AH331" i="12"/>
  <c r="AD331" i="12"/>
  <c r="Z331" i="12"/>
  <c r="V331" i="12"/>
  <c r="AW330" i="12"/>
  <c r="AS330" i="12"/>
  <c r="AO330" i="12"/>
  <c r="AK330" i="12"/>
  <c r="AG330" i="12"/>
  <c r="AC330" i="12"/>
  <c r="Y330" i="12"/>
  <c r="U330" i="12"/>
  <c r="AV329" i="12"/>
  <c r="AR329" i="12"/>
  <c r="AN329" i="12"/>
  <c r="AJ329" i="12"/>
  <c r="AF329" i="12"/>
  <c r="AB329" i="12"/>
  <c r="X329" i="12"/>
  <c r="T329" i="12"/>
  <c r="AU328" i="12"/>
  <c r="AQ328" i="12"/>
  <c r="AM328" i="12"/>
  <c r="AI328" i="12"/>
  <c r="AE328" i="12"/>
  <c r="AA328" i="12"/>
  <c r="W328" i="12"/>
  <c r="S328" i="12"/>
  <c r="AF331" i="12"/>
  <c r="T331" i="12"/>
  <c r="AM330" i="12"/>
  <c r="AA330" i="12"/>
  <c r="AT329" i="12"/>
  <c r="AH329" i="12"/>
  <c r="V329" i="12"/>
  <c r="AG328" i="12"/>
  <c r="U328" i="12"/>
  <c r="AL324" i="12"/>
  <c r="AU331" i="12"/>
  <c r="AP330" i="12"/>
  <c r="Z330" i="12"/>
  <c r="AS329" i="12"/>
  <c r="AK329" i="12"/>
  <c r="U329" i="12"/>
  <c r="AJ328" i="12"/>
  <c r="T328" i="12"/>
  <c r="AV324" i="12"/>
  <c r="AR324" i="12"/>
  <c r="AN324" i="12"/>
  <c r="AJ324" i="12"/>
  <c r="AF324" i="12"/>
  <c r="AB324" i="12"/>
  <c r="X324" i="12"/>
  <c r="T324" i="12"/>
  <c r="AU323" i="12"/>
  <c r="AQ323" i="12"/>
  <c r="AM323" i="12"/>
  <c r="AI323" i="12"/>
  <c r="AE323" i="12"/>
  <c r="AA323" i="12"/>
  <c r="W323" i="12"/>
  <c r="S323" i="12"/>
  <c r="AW331" i="12"/>
  <c r="AS331" i="12"/>
  <c r="AO331" i="12"/>
  <c r="AK331" i="12"/>
  <c r="AG331" i="12"/>
  <c r="AC331" i="12"/>
  <c r="Y331" i="12"/>
  <c r="U331" i="12"/>
  <c r="AV330" i="12"/>
  <c r="AR330" i="12"/>
  <c r="AN330" i="12"/>
  <c r="AJ330" i="12"/>
  <c r="AF330" i="12"/>
  <c r="AB330" i="12"/>
  <c r="X330" i="12"/>
  <c r="T330" i="12"/>
  <c r="AU329" i="12"/>
  <c r="AQ329" i="12"/>
  <c r="AM329" i="12"/>
  <c r="AI329" i="12"/>
  <c r="AE329" i="12"/>
  <c r="AA329" i="12"/>
  <c r="W329" i="12"/>
  <c r="S329" i="12"/>
  <c r="AT328" i="12"/>
  <c r="AP328" i="12"/>
  <c r="AL328" i="12"/>
  <c r="AH328" i="12"/>
  <c r="AD328" i="12"/>
  <c r="Z328" i="12"/>
  <c r="V328" i="12"/>
  <c r="AT323" i="12"/>
  <c r="AL323" i="12"/>
  <c r="AD323" i="12"/>
  <c r="Z323" i="12"/>
  <c r="AV331" i="12"/>
  <c r="AN331" i="12"/>
  <c r="AB331" i="12"/>
  <c r="AU330" i="12"/>
  <c r="AI330" i="12"/>
  <c r="W330" i="12"/>
  <c r="AL329" i="12"/>
  <c r="AD329" i="12"/>
  <c r="AS328" i="12"/>
  <c r="AO328" i="12"/>
  <c r="Y328" i="12"/>
  <c r="AP324" i="12"/>
  <c r="AH324" i="12"/>
  <c r="Z324" i="12"/>
  <c r="AW323" i="12"/>
  <c r="AO323" i="12"/>
  <c r="AC323" i="12"/>
  <c r="Y323" i="12"/>
  <c r="AM331" i="12"/>
  <c r="AI331" i="12"/>
  <c r="AA331" i="12"/>
  <c r="AT330" i="12"/>
  <c r="AH330" i="12"/>
  <c r="AW329" i="12"/>
  <c r="Y329" i="12"/>
  <c r="AR328" i="12"/>
  <c r="AB328" i="12"/>
  <c r="AU324" i="12"/>
  <c r="AQ324" i="12"/>
  <c r="AM324" i="12"/>
  <c r="AI324" i="12"/>
  <c r="AE324" i="12"/>
  <c r="AA324" i="12"/>
  <c r="W324" i="12"/>
  <c r="S324" i="12"/>
  <c r="AP323" i="12"/>
  <c r="AH323" i="12"/>
  <c r="V323" i="12"/>
  <c r="AR331" i="12"/>
  <c r="AJ331" i="12"/>
  <c r="X331" i="12"/>
  <c r="AQ330" i="12"/>
  <c r="AE330" i="12"/>
  <c r="S330" i="12"/>
  <c r="AP329" i="12"/>
  <c r="Z329" i="12"/>
  <c r="AW328" i="12"/>
  <c r="AK328" i="12"/>
  <c r="AC328" i="12"/>
  <c r="AT324" i="12"/>
  <c r="AD324" i="12"/>
  <c r="V324" i="12"/>
  <c r="AS323" i="12"/>
  <c r="AK323" i="12"/>
  <c r="AG323" i="12"/>
  <c r="U323" i="12"/>
  <c r="AQ331" i="12"/>
  <c r="AE331" i="12"/>
  <c r="W331" i="12"/>
  <c r="S331" i="12"/>
  <c r="AD330" i="12"/>
  <c r="V330" i="12"/>
  <c r="AC329" i="12"/>
  <c r="AN328" i="12"/>
  <c r="X328" i="12"/>
  <c r="AL330" i="12"/>
  <c r="AO329" i="12"/>
  <c r="AG329" i="12"/>
  <c r="AV328" i="12"/>
  <c r="AF328"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Z324" i="12"/>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Z323"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<sst xmlns="http://schemas.openxmlformats.org/spreadsheetml/2006/main" count="1440" uniqueCount="220">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</sst>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
      <c r="C2" s="125"/>
      <c r="D2" s="125"/>
      <c r="E2" s="125"/>
      <c r="F2" s="125"/>
      <c r="G2" s="125"/>
      <c r="J2" s="126"/>
      <c r="L2" s="125"/>
      <c r="M2" s="125"/>
      <c r="N2" s="125"/>
      <c r="O2" s="125"/>
      <c r="P2" s="125"/>
      <c r="Q2" s="125"/>
      <c r="R2" s="125"/>
      <c r="Y2" s="129" t="s">
        <v>64</v>
      </c>
      <c r="Z2" s="292">
        <v>7</v>
      </c>
      <c r="AA2" s="292"/>
      <c r="AB2" s="129" t="s">
        <v>65</v>
      </c>
      <c r="AC2" s="293">
        <f>IF(Z2=0,"",YEAR(DATE(2018+Z2,1,1)))</f>
        <v>2025</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
      <c r="B20" s="347"/>
      <c r="C20" s="352"/>
      <c r="D20" s="353"/>
      <c r="E20" s="354"/>
      <c r="F20" s="175"/>
      <c r="G20" s="359"/>
      <c r="H20" s="362"/>
      <c r="I20" s="353"/>
      <c r="J20" s="353"/>
      <c r="K20" s="354"/>
      <c r="L20" s="362"/>
      <c r="M20" s="353"/>
      <c r="N20" s="353"/>
      <c r="O20" s="365"/>
      <c r="P20" s="370"/>
      <c r="Q20" s="371"/>
      <c r="R20" s="372"/>
      <c r="S20" s="176">
        <f>WEEKDAY(DATE($AC$2,$AG$2,1))</f>
        <v>3</v>
      </c>
      <c r="T20" s="177">
        <f>WEEKDAY(DATE($AC$2,$AG$2,2))</f>
        <v>4</v>
      </c>
      <c r="U20" s="177">
        <f>WEEKDAY(DATE($AC$2,$AG$2,3))</f>
        <v>5</v>
      </c>
      <c r="V20" s="177">
        <f>WEEKDAY(DATE($AC$2,$AG$2,4))</f>
        <v>6</v>
      </c>
      <c r="W20" s="177">
        <f>WEEKDAY(DATE($AC$2,$AG$2,5))</f>
        <v>7</v>
      </c>
      <c r="X20" s="177">
        <f>WEEKDAY(DATE($AC$2,$AG$2,6))</f>
        <v>1</v>
      </c>
      <c r="Y20" s="178">
        <f>WEEKDAY(DATE($AC$2,$AG$2,7))</f>
        <v>2</v>
      </c>
      <c r="Z20" s="176">
        <f>WEEKDAY(DATE($AC$2,$AG$2,8))</f>
        <v>3</v>
      </c>
      <c r="AA20" s="177">
        <f>WEEKDAY(DATE($AC$2,$AG$2,9))</f>
        <v>4</v>
      </c>
      <c r="AB20" s="177">
        <f>WEEKDAY(DATE($AC$2,$AG$2,10))</f>
        <v>5</v>
      </c>
      <c r="AC20" s="177">
        <f>WEEKDAY(DATE($AC$2,$AG$2,11))</f>
        <v>6</v>
      </c>
      <c r="AD20" s="177">
        <f>WEEKDAY(DATE($AC$2,$AG$2,12))</f>
        <v>7</v>
      </c>
      <c r="AE20" s="177">
        <f>WEEKDAY(DATE($AC$2,$AG$2,13))</f>
        <v>1</v>
      </c>
      <c r="AF20" s="178">
        <f>WEEKDAY(DATE($AC$2,$AG$2,14))</f>
        <v>2</v>
      </c>
      <c r="AG20" s="176">
        <f>WEEKDAY(DATE($AC$2,$AG$2,15))</f>
        <v>3</v>
      </c>
      <c r="AH20" s="177">
        <f>WEEKDAY(DATE($AC$2,$AG$2,16))</f>
        <v>4</v>
      </c>
      <c r="AI20" s="177">
        <f>WEEKDAY(DATE($AC$2,$AG$2,17))</f>
        <v>5</v>
      </c>
      <c r="AJ20" s="177">
        <f>WEEKDAY(DATE($AC$2,$AG$2,18))</f>
        <v>6</v>
      </c>
      <c r="AK20" s="177">
        <f>WEEKDAY(DATE($AC$2,$AG$2,19))</f>
        <v>7</v>
      </c>
      <c r="AL20" s="177">
        <f>WEEKDAY(DATE($AC$2,$AG$2,20))</f>
        <v>1</v>
      </c>
      <c r="AM20" s="178">
        <f>WEEKDAY(DATE($AC$2,$AG$2,21))</f>
        <v>2</v>
      </c>
      <c r="AN20" s="176">
        <f>WEEKDAY(DATE($AC$2,$AG$2,22))</f>
        <v>3</v>
      </c>
      <c r="AO20" s="177">
        <f>WEEKDAY(DATE($AC$2,$AG$2,23))</f>
        <v>4</v>
      </c>
      <c r="AP20" s="177">
        <f>WEEKDAY(DATE($AC$2,$AG$2,24))</f>
        <v>5</v>
      </c>
      <c r="AQ20" s="177">
        <f>WEEKDAY(DATE($AC$2,$AG$2,25))</f>
        <v>6</v>
      </c>
      <c r="AR20" s="177">
        <f>WEEKDAY(DATE($AC$2,$AG$2,26))</f>
        <v>7</v>
      </c>
      <c r="AS20" s="177">
        <f>WEEKDAY(DATE($AC$2,$AG$2,27))</f>
        <v>1</v>
      </c>
      <c r="AT20" s="178">
        <f>WEEKDAY(DATE($AC$2,$AG$2,28))</f>
        <v>2</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4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火</v>
      </c>
      <c r="T21" s="185" t="str">
        <f t="shared" ref="T21:AT21" si="0">IF(T20=1,"日",IF(T20=2,"月",IF(T20=3,"火",IF(T20=4,"水",IF(T20=5,"木",IF(T20=6,"金","土"))))))</f>
        <v>水</v>
      </c>
      <c r="U21" s="185" t="str">
        <f t="shared" si="0"/>
        <v>木</v>
      </c>
      <c r="V21" s="185" t="str">
        <f t="shared" si="0"/>
        <v>金</v>
      </c>
      <c r="W21" s="185" t="str">
        <f t="shared" si="0"/>
        <v>土</v>
      </c>
      <c r="X21" s="185" t="str">
        <f t="shared" si="0"/>
        <v>日</v>
      </c>
      <c r="Y21" s="186" t="str">
        <f t="shared" si="0"/>
        <v>月</v>
      </c>
      <c r="Z21" s="184" t="str">
        <f>IF(Z20=1,"日",IF(Z20=2,"月",IF(Z20=3,"火",IF(Z20=4,"水",IF(Z20=5,"木",IF(Z20=6,"金","土"))))))</f>
        <v>火</v>
      </c>
      <c r="AA21" s="185" t="str">
        <f t="shared" si="0"/>
        <v>水</v>
      </c>
      <c r="AB21" s="185" t="str">
        <f t="shared" si="0"/>
        <v>木</v>
      </c>
      <c r="AC21" s="185" t="str">
        <f t="shared" si="0"/>
        <v>金</v>
      </c>
      <c r="AD21" s="185" t="str">
        <f t="shared" si="0"/>
        <v>土</v>
      </c>
      <c r="AE21" s="185" t="str">
        <f t="shared" si="0"/>
        <v>日</v>
      </c>
      <c r="AF21" s="186" t="str">
        <f t="shared" si="0"/>
        <v>月</v>
      </c>
      <c r="AG21" s="184" t="str">
        <f>IF(AG20=1,"日",IF(AG20=2,"月",IF(AG20=3,"火",IF(AG20=4,"水",IF(AG20=5,"木",IF(AG20=6,"金","土"))))))</f>
        <v>火</v>
      </c>
      <c r="AH21" s="185" t="str">
        <f t="shared" si="0"/>
        <v>水</v>
      </c>
      <c r="AI21" s="185" t="str">
        <f t="shared" si="0"/>
        <v>木</v>
      </c>
      <c r="AJ21" s="185" t="str">
        <f t="shared" si="0"/>
        <v>金</v>
      </c>
      <c r="AK21" s="185" t="str">
        <f t="shared" si="0"/>
        <v>土</v>
      </c>
      <c r="AL21" s="185" t="str">
        <f t="shared" si="0"/>
        <v>日</v>
      </c>
      <c r="AM21" s="186" t="str">
        <f t="shared" si="0"/>
        <v>月</v>
      </c>
      <c r="AN21" s="184" t="str">
        <f>IF(AN20=1,"日",IF(AN20=2,"月",IF(AN20=3,"火",IF(AN20=4,"水",IF(AN20=5,"木",IF(AN20=6,"金","土"))))))</f>
        <v>火</v>
      </c>
      <c r="AO21" s="185" t="str">
        <f t="shared" si="0"/>
        <v>水</v>
      </c>
      <c r="AP21" s="185" t="str">
        <f t="shared" si="0"/>
        <v>木</v>
      </c>
      <c r="AQ21" s="185" t="str">
        <f t="shared" si="0"/>
        <v>金</v>
      </c>
      <c r="AR21" s="185" t="str">
        <f t="shared" si="0"/>
        <v>土</v>
      </c>
      <c r="AS21" s="185" t="str">
        <f t="shared" si="0"/>
        <v>日</v>
      </c>
      <c r="AT21" s="186" t="str">
        <f t="shared" si="0"/>
        <v>月</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4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4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4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7</v>
      </c>
      <c r="AA2" s="292"/>
      <c r="AB2" s="101" t="s">
        <v>65</v>
      </c>
      <c r="AC2" s="641">
        <f>IF(Z2=0,"",YEAR(DATE(2018+Z2,1,1)))</f>
        <v>2025</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118"/>
      <c r="G20" s="620"/>
      <c r="H20" s="623"/>
      <c r="I20" s="614"/>
      <c r="J20" s="614"/>
      <c r="K20" s="615"/>
      <c r="L20" s="623"/>
      <c r="M20" s="614"/>
      <c r="N20" s="614"/>
      <c r="O20" s="626"/>
      <c r="P20" s="631"/>
      <c r="Q20" s="632"/>
      <c r="R20" s="633"/>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4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IF(SUMIF($F$22:$F$321, "生活相談員", S22:S321)=0,"",SUMIF($F$22:$F$321,"生活相談員",S22:S321))</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IF(SUMIF($F$22:$F$321, "生活相談員", AX22:AY321)=0,"",SUMIF($F$22:$F$321,"生活相談員",AX22:AY321))</f>
        <v/>
      </c>
      <c r="AY323" s="555"/>
      <c r="AZ323" s="556" t="str">
        <f>IF(AX323="","",IF($BB$3="４週",AX323/4,IF($BB$3="暦月",AX323/('通所介護（100名）'!$BB$8/7),"")))</f>
        <v/>
      </c>
      <c r="BA323" s="557"/>
      <c r="BB323" s="558"/>
      <c r="BC323" s="559"/>
      <c r="BD323" s="559"/>
      <c r="BE323" s="559"/>
      <c r="BF323" s="560"/>
    </row>
    <row r="324" spans="1:73" ht="20.25" customHeight="1" x14ac:dyDescent="0.4">
      <c r="B324" s="55"/>
      <c r="C324" s="27"/>
      <c r="D324" s="27"/>
      <c r="E324" s="27"/>
      <c r="F324" s="27"/>
      <c r="G324" s="567" t="s">
        <v>194</v>
      </c>
      <c r="H324" s="567"/>
      <c r="I324" s="567"/>
      <c r="J324" s="567"/>
      <c r="K324" s="567"/>
      <c r="L324" s="567"/>
      <c r="M324" s="567"/>
      <c r="N324" s="567"/>
      <c r="O324" s="567"/>
      <c r="P324" s="567"/>
      <c r="Q324" s="567"/>
      <c r="R324" s="568"/>
      <c r="S324" s="276" t="str">
        <f t="shared" ref="S324:AW324" si="2">IF(SUMIF($F$22:$F$321, "介護職員", S22:S321)=0,"",SUMIF($F$22:$F$321, "介護職員", S22:S321))</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IF(SUMIF($F$22:$F$321, "介護職員", AX22:AX321)=0,"",SUMIF($F$22:$F$321, "介護職員", AX22:AX321))</f>
        <v/>
      </c>
      <c r="AY324" s="570"/>
      <c r="AZ324" s="571" t="str">
        <f>IF(AX324="","",IF($BB$3="４週",AX324/4,IF($BB$3="暦月",AX324/('通所介護（100名）'!$BB$8/7),"")))</f>
        <v/>
      </c>
      <c r="BA324" s="572"/>
      <c r="BB324" s="561"/>
      <c r="BC324" s="562"/>
      <c r="BD324" s="562"/>
      <c r="BE324" s="562"/>
      <c r="BF324" s="563"/>
    </row>
    <row r="325" spans="1:73" ht="20.25" customHeight="1" x14ac:dyDescent="0.4">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4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
      <c r="B328" s="542" t="s">
        <v>199</v>
      </c>
      <c r="C328" s="543"/>
      <c r="D328" s="543"/>
      <c r="E328" s="543"/>
      <c r="F328" s="543"/>
      <c r="G328" s="543"/>
      <c r="H328" s="543"/>
      <c r="I328" s="543"/>
      <c r="J328" s="543"/>
      <c r="K328" s="544"/>
      <c r="L328" s="548" t="s">
        <v>60</v>
      </c>
      <c r="M328" s="548"/>
      <c r="N328" s="548"/>
      <c r="O328" s="548"/>
      <c r="P328" s="548"/>
      <c r="Q328" s="548"/>
      <c r="R328" s="549"/>
      <c r="S328" s="258" t="str">
        <f t="shared" ref="S328:AB332" si="4">IF($L328="","",IF(COUNTIFS($F$22:$F$321,$L328,S$22:S$321,"&gt;0")=0,"",COUNTIFS($F$22:$F$321,$L328,S$22:S$321,"&gt;0")))</f>
        <v/>
      </c>
      <c r="T328" s="259" t="str">
        <f t="shared" si="4"/>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ref="AC328:AL332" si="5">IF($L328="","",IF(COUNTIFS($F$22:$F$321,$L328,AC$22:AC$321,"&gt;0")=0,"",COUNTIFS($F$22:$F$321,$L328,AC$22:AC$321,"&gt;0")))</f>
        <v/>
      </c>
      <c r="AD328" s="259" t="str">
        <f t="shared" si="5"/>
        <v/>
      </c>
      <c r="AE328" s="259" t="str">
        <f t="shared" si="5"/>
        <v/>
      </c>
      <c r="AF328" s="260" t="str">
        <f t="shared" si="5"/>
        <v/>
      </c>
      <c r="AG328" s="259" t="str">
        <f t="shared" si="5"/>
        <v/>
      </c>
      <c r="AH328" s="259" t="str">
        <f t="shared" si="5"/>
        <v/>
      </c>
      <c r="AI328" s="259" t="str">
        <f t="shared" si="5"/>
        <v/>
      </c>
      <c r="AJ328" s="259" t="str">
        <f t="shared" si="5"/>
        <v/>
      </c>
      <c r="AK328" s="259" t="str">
        <f t="shared" si="5"/>
        <v/>
      </c>
      <c r="AL328" s="259" t="str">
        <f t="shared" si="5"/>
        <v/>
      </c>
      <c r="AM328" s="260" t="str">
        <f t="shared" ref="AM328:AW332" si="6">IF($L328="","",IF(COUNTIFS($F$22:$F$321,$L328,AM$22:AM$321,"&gt;0")=0,"",COUNTIFS($F$22:$F$321,$L328,AM$22:AM$321,"&gt;0")))</f>
        <v/>
      </c>
      <c r="AN328" s="259" t="str">
        <f t="shared" si="6"/>
        <v/>
      </c>
      <c r="AO328" s="259" t="str">
        <f t="shared" si="6"/>
        <v/>
      </c>
      <c r="AP328" s="259" t="str">
        <f t="shared" si="6"/>
        <v/>
      </c>
      <c r="AQ328" s="259" t="str">
        <f t="shared" si="6"/>
        <v/>
      </c>
      <c r="AR328" s="259" t="str">
        <f t="shared" si="6"/>
        <v/>
      </c>
      <c r="AS328" s="259" t="str">
        <f t="shared" si="6"/>
        <v/>
      </c>
      <c r="AT328" s="260" t="str">
        <f t="shared" si="6"/>
        <v/>
      </c>
      <c r="AU328" s="259" t="str">
        <f t="shared" si="6"/>
        <v/>
      </c>
      <c r="AV328" s="259" t="str">
        <f t="shared" si="6"/>
        <v/>
      </c>
      <c r="AW328" s="260" t="str">
        <f t="shared" si="6"/>
        <v/>
      </c>
      <c r="AX328" s="576"/>
      <c r="AY328" s="577"/>
      <c r="AZ328" s="577"/>
      <c r="BA328" s="578"/>
      <c r="BB328" s="561"/>
      <c r="BC328" s="562"/>
      <c r="BD328" s="562"/>
      <c r="BE328" s="562"/>
      <c r="BF328" s="563"/>
    </row>
    <row r="329" spans="1:73" ht="18.75" customHeight="1" x14ac:dyDescent="0.4">
      <c r="B329" s="542"/>
      <c r="C329" s="543"/>
      <c r="D329" s="543"/>
      <c r="E329" s="543"/>
      <c r="F329" s="543"/>
      <c r="G329" s="543"/>
      <c r="H329" s="543"/>
      <c r="I329" s="543"/>
      <c r="J329" s="543"/>
      <c r="K329" s="544"/>
      <c r="L329" s="550" t="s">
        <v>5</v>
      </c>
      <c r="M329" s="550"/>
      <c r="N329" s="550"/>
      <c r="O329" s="550"/>
      <c r="P329" s="550"/>
      <c r="Q329" s="550"/>
      <c r="R329" s="551"/>
      <c r="S329" s="249" t="str">
        <f t="shared" si="4"/>
        <v/>
      </c>
      <c r="T329" s="250" t="str">
        <f t="shared" si="4"/>
        <v/>
      </c>
      <c r="U329" s="250" t="str">
        <f t="shared" si="4"/>
        <v/>
      </c>
      <c r="V329" s="250" t="str">
        <f t="shared" si="4"/>
        <v/>
      </c>
      <c r="W329" s="250" t="str">
        <f t="shared" si="4"/>
        <v/>
      </c>
      <c r="X329" s="250" t="str">
        <f t="shared" si="4"/>
        <v/>
      </c>
      <c r="Y329" s="251" t="str">
        <f t="shared" si="4"/>
        <v/>
      </c>
      <c r="Z329" s="262" t="str">
        <f t="shared" si="4"/>
        <v/>
      </c>
      <c r="AA329" s="250" t="str">
        <f t="shared" si="4"/>
        <v/>
      </c>
      <c r="AB329" s="250" t="str">
        <f t="shared" si="4"/>
        <v/>
      </c>
      <c r="AC329" s="250" t="str">
        <f t="shared" si="5"/>
        <v/>
      </c>
      <c r="AD329" s="250" t="str">
        <f t="shared" si="5"/>
        <v/>
      </c>
      <c r="AE329" s="250" t="str">
        <f t="shared" si="5"/>
        <v/>
      </c>
      <c r="AF329" s="251" t="str">
        <f t="shared" si="5"/>
        <v/>
      </c>
      <c r="AG329" s="250" t="str">
        <f t="shared" si="5"/>
        <v/>
      </c>
      <c r="AH329" s="250" t="str">
        <f t="shared" si="5"/>
        <v/>
      </c>
      <c r="AI329" s="250" t="str">
        <f t="shared" si="5"/>
        <v/>
      </c>
      <c r="AJ329" s="250" t="str">
        <f t="shared" si="5"/>
        <v/>
      </c>
      <c r="AK329" s="250" t="str">
        <f t="shared" si="5"/>
        <v/>
      </c>
      <c r="AL329" s="250" t="str">
        <f t="shared" si="5"/>
        <v/>
      </c>
      <c r="AM329" s="251" t="str">
        <f t="shared" si="6"/>
        <v/>
      </c>
      <c r="AN329" s="250" t="str">
        <f t="shared" si="6"/>
        <v/>
      </c>
      <c r="AO329" s="250" t="str">
        <f t="shared" si="6"/>
        <v/>
      </c>
      <c r="AP329" s="250" t="str">
        <f t="shared" si="6"/>
        <v/>
      </c>
      <c r="AQ329" s="250" t="str">
        <f t="shared" si="6"/>
        <v/>
      </c>
      <c r="AR329" s="250" t="str">
        <f t="shared" si="6"/>
        <v/>
      </c>
      <c r="AS329" s="250" t="str">
        <f t="shared" si="6"/>
        <v/>
      </c>
      <c r="AT329" s="251" t="str">
        <f t="shared" si="6"/>
        <v/>
      </c>
      <c r="AU329" s="250" t="str">
        <f t="shared" si="6"/>
        <v/>
      </c>
      <c r="AV329" s="250" t="str">
        <f t="shared" si="6"/>
        <v/>
      </c>
      <c r="AW329" s="251" t="str">
        <f t="shared" si="6"/>
        <v/>
      </c>
      <c r="AX329" s="576"/>
      <c r="AY329" s="577"/>
      <c r="AZ329" s="577"/>
      <c r="BA329" s="578"/>
      <c r="BB329" s="561"/>
      <c r="BC329" s="562"/>
      <c r="BD329" s="562"/>
      <c r="BE329" s="562"/>
      <c r="BF329" s="563"/>
    </row>
    <row r="330" spans="1:73" ht="18.75" customHeight="1" x14ac:dyDescent="0.4">
      <c r="B330" s="542"/>
      <c r="C330" s="543"/>
      <c r="D330" s="543"/>
      <c r="E330" s="543"/>
      <c r="F330" s="543"/>
      <c r="G330" s="543"/>
      <c r="H330" s="543"/>
      <c r="I330" s="543"/>
      <c r="J330" s="543"/>
      <c r="K330" s="544"/>
      <c r="L330" s="550" t="s">
        <v>61</v>
      </c>
      <c r="M330" s="550"/>
      <c r="N330" s="550"/>
      <c r="O330" s="550"/>
      <c r="P330" s="550"/>
      <c r="Q330" s="550"/>
      <c r="R330" s="551"/>
      <c r="S330" s="249" t="str">
        <f t="shared" si="4"/>
        <v/>
      </c>
      <c r="T330" s="250" t="str">
        <f t="shared" si="4"/>
        <v/>
      </c>
      <c r="U330" s="250" t="str">
        <f t="shared" si="4"/>
        <v/>
      </c>
      <c r="V330" s="250" t="str">
        <f t="shared" si="4"/>
        <v/>
      </c>
      <c r="W330" s="250" t="str">
        <f t="shared" si="4"/>
        <v/>
      </c>
      <c r="X330" s="250" t="str">
        <f t="shared" si="4"/>
        <v/>
      </c>
      <c r="Y330" s="251" t="str">
        <f t="shared" si="4"/>
        <v/>
      </c>
      <c r="Z330" s="262" t="str">
        <f t="shared" si="4"/>
        <v/>
      </c>
      <c r="AA330" s="250" t="str">
        <f t="shared" si="4"/>
        <v/>
      </c>
      <c r="AB330" s="250" t="str">
        <f t="shared" si="4"/>
        <v/>
      </c>
      <c r="AC330" s="250" t="str">
        <f t="shared" si="5"/>
        <v/>
      </c>
      <c r="AD330" s="250" t="str">
        <f t="shared" si="5"/>
        <v/>
      </c>
      <c r="AE330" s="250" t="str">
        <f t="shared" si="5"/>
        <v/>
      </c>
      <c r="AF330" s="251" t="str">
        <f t="shared" si="5"/>
        <v/>
      </c>
      <c r="AG330" s="250" t="str">
        <f t="shared" si="5"/>
        <v/>
      </c>
      <c r="AH330" s="250" t="str">
        <f t="shared" si="5"/>
        <v/>
      </c>
      <c r="AI330" s="250" t="str">
        <f t="shared" si="5"/>
        <v/>
      </c>
      <c r="AJ330" s="250" t="str">
        <f t="shared" si="5"/>
        <v/>
      </c>
      <c r="AK330" s="250" t="str">
        <f t="shared" si="5"/>
        <v/>
      </c>
      <c r="AL330" s="250" t="str">
        <f t="shared" si="5"/>
        <v/>
      </c>
      <c r="AM330" s="251" t="str">
        <f t="shared" si="6"/>
        <v/>
      </c>
      <c r="AN330" s="250" t="str">
        <f t="shared" si="6"/>
        <v/>
      </c>
      <c r="AO330" s="250" t="str">
        <f t="shared" si="6"/>
        <v/>
      </c>
      <c r="AP330" s="250" t="str">
        <f t="shared" si="6"/>
        <v/>
      </c>
      <c r="AQ330" s="250" t="str">
        <f t="shared" si="6"/>
        <v/>
      </c>
      <c r="AR330" s="250" t="str">
        <f t="shared" si="6"/>
        <v/>
      </c>
      <c r="AS330" s="250" t="str">
        <f t="shared" si="6"/>
        <v/>
      </c>
      <c r="AT330" s="251" t="str">
        <f t="shared" si="6"/>
        <v/>
      </c>
      <c r="AU330" s="250" t="str">
        <f t="shared" si="6"/>
        <v/>
      </c>
      <c r="AV330" s="250" t="str">
        <f t="shared" si="6"/>
        <v/>
      </c>
      <c r="AW330" s="251" t="str">
        <f t="shared" si="6"/>
        <v/>
      </c>
      <c r="AX330" s="576"/>
      <c r="AY330" s="577"/>
      <c r="AZ330" s="577"/>
      <c r="BA330" s="578"/>
      <c r="BB330" s="561"/>
      <c r="BC330" s="562"/>
      <c r="BD330" s="562"/>
      <c r="BE330" s="562"/>
      <c r="BF330" s="563"/>
    </row>
    <row r="331" spans="1:73" ht="18.75" customHeight="1" x14ac:dyDescent="0.4">
      <c r="B331" s="542"/>
      <c r="C331" s="543"/>
      <c r="D331" s="543"/>
      <c r="E331" s="543"/>
      <c r="F331" s="543"/>
      <c r="G331" s="543"/>
      <c r="H331" s="543"/>
      <c r="I331" s="543"/>
      <c r="J331" s="543"/>
      <c r="K331" s="544"/>
      <c r="L331" s="550" t="s">
        <v>62</v>
      </c>
      <c r="M331" s="550"/>
      <c r="N331" s="550"/>
      <c r="O331" s="550"/>
      <c r="P331" s="550"/>
      <c r="Q331" s="550"/>
      <c r="R331" s="551"/>
      <c r="S331" s="249" t="str">
        <f t="shared" si="4"/>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5"/>
        <v/>
      </c>
      <c r="AD331" s="250" t="str">
        <f t="shared" si="5"/>
        <v/>
      </c>
      <c r="AE331" s="250" t="str">
        <f t="shared" si="5"/>
        <v/>
      </c>
      <c r="AF331" s="251" t="str">
        <f t="shared" si="5"/>
        <v/>
      </c>
      <c r="AG331" s="250" t="str">
        <f t="shared" si="5"/>
        <v/>
      </c>
      <c r="AH331" s="250" t="str">
        <f t="shared" si="5"/>
        <v/>
      </c>
      <c r="AI331" s="250" t="str">
        <f t="shared" si="5"/>
        <v/>
      </c>
      <c r="AJ331" s="250" t="str">
        <f t="shared" si="5"/>
        <v/>
      </c>
      <c r="AK331" s="250" t="str">
        <f t="shared" si="5"/>
        <v/>
      </c>
      <c r="AL331" s="250" t="str">
        <f t="shared" si="5"/>
        <v/>
      </c>
      <c r="AM331" s="251" t="str">
        <f t="shared" si="6"/>
        <v/>
      </c>
      <c r="AN331" s="250" t="str">
        <f t="shared" si="6"/>
        <v/>
      </c>
      <c r="AO331" s="250" t="str">
        <f t="shared" si="6"/>
        <v/>
      </c>
      <c r="AP331" s="250" t="str">
        <f t="shared" si="6"/>
        <v/>
      </c>
      <c r="AQ331" s="250" t="str">
        <f t="shared" si="6"/>
        <v/>
      </c>
      <c r="AR331" s="250" t="str">
        <f t="shared" si="6"/>
        <v/>
      </c>
      <c r="AS331" s="250" t="str">
        <f t="shared" si="6"/>
        <v/>
      </c>
      <c r="AT331" s="251" t="str">
        <f t="shared" si="6"/>
        <v/>
      </c>
      <c r="AU331" s="250" t="str">
        <f t="shared" si="6"/>
        <v/>
      </c>
      <c r="AV331" s="250" t="str">
        <f t="shared" si="6"/>
        <v/>
      </c>
      <c r="AW331" s="251" t="str">
        <f t="shared" si="6"/>
        <v/>
      </c>
      <c r="AX331" s="576"/>
      <c r="AY331" s="577"/>
      <c r="AZ331" s="577"/>
      <c r="BA331" s="578"/>
      <c r="BB331" s="561"/>
      <c r="BC331" s="562"/>
      <c r="BD331" s="562"/>
      <c r="BE331" s="562"/>
      <c r="BF331" s="563"/>
    </row>
    <row r="332" spans="1:73" ht="18.75" customHeight="1" thickBot="1" x14ac:dyDescent="0.45">
      <c r="B332" s="545"/>
      <c r="C332" s="546"/>
      <c r="D332" s="546"/>
      <c r="E332" s="546"/>
      <c r="F332" s="546"/>
      <c r="G332" s="546"/>
      <c r="H332" s="546"/>
      <c r="I332" s="546"/>
      <c r="J332" s="546"/>
      <c r="K332" s="547"/>
      <c r="L332" s="478"/>
      <c r="M332" s="478"/>
      <c r="N332" s="478"/>
      <c r="O332" s="478"/>
      <c r="P332" s="478"/>
      <c r="Q332" s="478"/>
      <c r="R332" s="479"/>
      <c r="S332" s="263" t="str">
        <f t="shared" si="4"/>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5"/>
        <v/>
      </c>
      <c r="AD332" s="264" t="str">
        <f t="shared" si="5"/>
        <v/>
      </c>
      <c r="AE332" s="264" t="str">
        <f t="shared" si="5"/>
        <v/>
      </c>
      <c r="AF332" s="265" t="str">
        <f t="shared" si="5"/>
        <v/>
      </c>
      <c r="AG332" s="264" t="str">
        <f t="shared" si="5"/>
        <v/>
      </c>
      <c r="AH332" s="264" t="str">
        <f t="shared" si="5"/>
        <v/>
      </c>
      <c r="AI332" s="264" t="str">
        <f t="shared" si="5"/>
        <v/>
      </c>
      <c r="AJ332" s="264" t="str">
        <f t="shared" si="5"/>
        <v/>
      </c>
      <c r="AK332" s="264" t="str">
        <f t="shared" si="5"/>
        <v/>
      </c>
      <c r="AL332" s="264" t="str">
        <f t="shared" si="5"/>
        <v/>
      </c>
      <c r="AM332" s="265" t="str">
        <f t="shared" si="6"/>
        <v/>
      </c>
      <c r="AN332" s="264" t="str">
        <f t="shared" si="6"/>
        <v/>
      </c>
      <c r="AO332" s="264" t="str">
        <f t="shared" si="6"/>
        <v/>
      </c>
      <c r="AP332" s="264" t="str">
        <f t="shared" si="6"/>
        <v/>
      </c>
      <c r="AQ332" s="264" t="str">
        <f t="shared" si="6"/>
        <v/>
      </c>
      <c r="AR332" s="264" t="str">
        <f t="shared" si="6"/>
        <v/>
      </c>
      <c r="AS332" s="264" t="str">
        <f t="shared" si="6"/>
        <v/>
      </c>
      <c r="AT332" s="265" t="str">
        <f t="shared" si="6"/>
        <v/>
      </c>
      <c r="AU332" s="264" t="str">
        <f t="shared" si="6"/>
        <v/>
      </c>
      <c r="AV332" s="264" t="str">
        <f t="shared" si="6"/>
        <v/>
      </c>
      <c r="AW332" s="265" t="str">
        <f t="shared" si="6"/>
        <v/>
      </c>
      <c r="AX332" s="579"/>
      <c r="AY332" s="580"/>
      <c r="AZ332" s="580"/>
      <c r="BA332" s="581"/>
      <c r="BB332" s="564"/>
      <c r="BC332" s="565"/>
      <c r="BD332" s="565"/>
      <c r="BE332" s="565"/>
      <c r="BF332" s="56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7</v>
      </c>
      <c r="AA2" s="292"/>
      <c r="AB2" s="101" t="s">
        <v>65</v>
      </c>
      <c r="AC2" s="641">
        <f>IF(Z2=0,"",YEAR(DATE(2018+Z2,1,1)))</f>
        <v>2025</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99"/>
      <c r="G20" s="620"/>
      <c r="H20" s="623"/>
      <c r="I20" s="614"/>
      <c r="J20" s="614"/>
      <c r="K20" s="615"/>
      <c r="L20" s="623"/>
      <c r="M20" s="614"/>
      <c r="N20" s="614"/>
      <c r="O20" s="626"/>
      <c r="P20" s="631"/>
      <c r="Q20" s="632"/>
      <c r="R20" s="633"/>
      <c r="S20" s="103">
        <f>WEEKDAY(DATE($AC$2,$AG$2,1))</f>
        <v>3</v>
      </c>
      <c r="T20" s="104">
        <f>WEEKDAY(DATE($AC$2,$AG$2,2))</f>
        <v>4</v>
      </c>
      <c r="U20" s="104">
        <f>WEEKDAY(DATE($AC$2,$AG$2,3))</f>
        <v>5</v>
      </c>
      <c r="V20" s="104">
        <f>WEEKDAY(DATE($AC$2,$AG$2,4))</f>
        <v>6</v>
      </c>
      <c r="W20" s="104">
        <f>WEEKDAY(DATE($AC$2,$AG$2,5))</f>
        <v>7</v>
      </c>
      <c r="X20" s="104">
        <f>WEEKDAY(DATE($AC$2,$AG$2,6))</f>
        <v>1</v>
      </c>
      <c r="Y20" s="105">
        <f>WEEKDAY(DATE($AC$2,$AG$2,7))</f>
        <v>2</v>
      </c>
      <c r="Z20" s="103">
        <f>WEEKDAY(DATE($AC$2,$AG$2,8))</f>
        <v>3</v>
      </c>
      <c r="AA20" s="104">
        <f>WEEKDAY(DATE($AC$2,$AG$2,9))</f>
        <v>4</v>
      </c>
      <c r="AB20" s="104">
        <f>WEEKDAY(DATE($AC$2,$AG$2,10))</f>
        <v>5</v>
      </c>
      <c r="AC20" s="104">
        <f>WEEKDAY(DATE($AC$2,$AG$2,11))</f>
        <v>6</v>
      </c>
      <c r="AD20" s="104">
        <f>WEEKDAY(DATE($AC$2,$AG$2,12))</f>
        <v>7</v>
      </c>
      <c r="AE20" s="104">
        <f>WEEKDAY(DATE($AC$2,$AG$2,13))</f>
        <v>1</v>
      </c>
      <c r="AF20" s="105">
        <f>WEEKDAY(DATE($AC$2,$AG$2,14))</f>
        <v>2</v>
      </c>
      <c r="AG20" s="103">
        <f>WEEKDAY(DATE($AC$2,$AG$2,15))</f>
        <v>3</v>
      </c>
      <c r="AH20" s="104">
        <f>WEEKDAY(DATE($AC$2,$AG$2,16))</f>
        <v>4</v>
      </c>
      <c r="AI20" s="104">
        <f>WEEKDAY(DATE($AC$2,$AG$2,17))</f>
        <v>5</v>
      </c>
      <c r="AJ20" s="104">
        <f>WEEKDAY(DATE($AC$2,$AG$2,18))</f>
        <v>6</v>
      </c>
      <c r="AK20" s="104">
        <f>WEEKDAY(DATE($AC$2,$AG$2,19))</f>
        <v>7</v>
      </c>
      <c r="AL20" s="104">
        <f>WEEKDAY(DATE($AC$2,$AG$2,20))</f>
        <v>1</v>
      </c>
      <c r="AM20" s="105">
        <f>WEEKDAY(DATE($AC$2,$AG$2,21))</f>
        <v>2</v>
      </c>
      <c r="AN20" s="103">
        <f>WEEKDAY(DATE($AC$2,$AG$2,22))</f>
        <v>3</v>
      </c>
      <c r="AO20" s="104">
        <f>WEEKDAY(DATE($AC$2,$AG$2,23))</f>
        <v>4</v>
      </c>
      <c r="AP20" s="104">
        <f>WEEKDAY(DATE($AC$2,$AG$2,24))</f>
        <v>5</v>
      </c>
      <c r="AQ20" s="104">
        <f>WEEKDAY(DATE($AC$2,$AG$2,25))</f>
        <v>6</v>
      </c>
      <c r="AR20" s="104">
        <f>WEEKDAY(DATE($AC$2,$AG$2,26))</f>
        <v>7</v>
      </c>
      <c r="AS20" s="104">
        <f>WEEKDAY(DATE($AC$2,$AG$2,27))</f>
        <v>1</v>
      </c>
      <c r="AT20" s="105">
        <f>WEEKDAY(DATE($AC$2,$AG$2,28))</f>
        <v>2</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火</v>
      </c>
      <c r="T21" s="111" t="str">
        <f t="shared" ref="T21:AT21" si="0">IF(T20=1,"日",IF(T20=2,"月",IF(T20=3,"火",IF(T20=4,"水",IF(T20=5,"木",IF(T20=6,"金","土"))))))</f>
        <v>水</v>
      </c>
      <c r="U21" s="111" t="str">
        <f t="shared" si="0"/>
        <v>木</v>
      </c>
      <c r="V21" s="111" t="str">
        <f t="shared" si="0"/>
        <v>金</v>
      </c>
      <c r="W21" s="111" t="str">
        <f t="shared" si="0"/>
        <v>土</v>
      </c>
      <c r="X21" s="111" t="str">
        <f t="shared" si="0"/>
        <v>日</v>
      </c>
      <c r="Y21" s="112" t="str">
        <f t="shared" si="0"/>
        <v>月</v>
      </c>
      <c r="Z21" s="110" t="str">
        <f>IF(Z20=1,"日",IF(Z20=2,"月",IF(Z20=3,"火",IF(Z20=4,"水",IF(Z20=5,"木",IF(Z20=6,"金","土"))))))</f>
        <v>火</v>
      </c>
      <c r="AA21" s="111" t="str">
        <f t="shared" si="0"/>
        <v>水</v>
      </c>
      <c r="AB21" s="111" t="str">
        <f t="shared" si="0"/>
        <v>木</v>
      </c>
      <c r="AC21" s="111" t="str">
        <f t="shared" si="0"/>
        <v>金</v>
      </c>
      <c r="AD21" s="111" t="str">
        <f t="shared" si="0"/>
        <v>土</v>
      </c>
      <c r="AE21" s="111" t="str">
        <f t="shared" si="0"/>
        <v>日</v>
      </c>
      <c r="AF21" s="112" t="str">
        <f t="shared" si="0"/>
        <v>月</v>
      </c>
      <c r="AG21" s="110" t="str">
        <f>IF(AG20=1,"日",IF(AG20=2,"月",IF(AG20=3,"火",IF(AG20=4,"水",IF(AG20=5,"木",IF(AG20=6,"金","土"))))))</f>
        <v>火</v>
      </c>
      <c r="AH21" s="111" t="str">
        <f t="shared" si="0"/>
        <v>水</v>
      </c>
      <c r="AI21" s="111" t="str">
        <f t="shared" si="0"/>
        <v>木</v>
      </c>
      <c r="AJ21" s="111" t="str">
        <f t="shared" si="0"/>
        <v>金</v>
      </c>
      <c r="AK21" s="111" t="str">
        <f t="shared" si="0"/>
        <v>土</v>
      </c>
      <c r="AL21" s="111" t="str">
        <f t="shared" si="0"/>
        <v>日</v>
      </c>
      <c r="AM21" s="112" t="str">
        <f t="shared" si="0"/>
        <v>月</v>
      </c>
      <c r="AN21" s="110" t="str">
        <f>IF(AN20=1,"日",IF(AN20=2,"月",IF(AN20=3,"火",IF(AN20=4,"水",IF(AN20=5,"木",IF(AN20=6,"金","土"))))))</f>
        <v>火</v>
      </c>
      <c r="AO21" s="111" t="str">
        <f t="shared" si="0"/>
        <v>水</v>
      </c>
      <c r="AP21" s="111" t="str">
        <f t="shared" si="0"/>
        <v>木</v>
      </c>
      <c r="AQ21" s="111" t="str">
        <f t="shared" si="0"/>
        <v>金</v>
      </c>
      <c r="AR21" s="111" t="str">
        <f t="shared" si="0"/>
        <v>土</v>
      </c>
      <c r="AS21" s="111" t="str">
        <f t="shared" si="0"/>
        <v>日</v>
      </c>
      <c r="AT21" s="112" t="str">
        <f t="shared" si="0"/>
        <v>月</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4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4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4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D7"/>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門脇　修</cp:lastModifiedBy>
  <cp:lastPrinted>2021-03-24T08:38:19Z</cp:lastPrinted>
  <dcterms:created xsi:type="dcterms:W3CDTF">2020-01-14T23:47:53Z</dcterms:created>
  <dcterms:modified xsi:type="dcterms:W3CDTF">2025-06-09T05:01:39Z</dcterms:modified>
</cp:coreProperties>
</file>